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816" activeTab="0"/>
  </bookViews>
  <sheets>
    <sheet name="Инвестиции" sheetId="1" r:id="rId1"/>
    <sheet name="Оборудование" sheetId="2" r:id="rId2"/>
    <sheet name="Персонал" sheetId="3" r:id="rId3"/>
    <sheet name="Автохимия" sheetId="4" r:id="rId4"/>
    <sheet name="Комун_услуги" sheetId="5" r:id="rId5"/>
    <sheet name="Эмпирические данные" sheetId="6" r:id="rId6"/>
    <sheet name="Прибыль в месяц" sheetId="7" r:id="rId7"/>
    <sheet name="Возврат инвестиций" sheetId="8" r:id="rId8"/>
    <sheet name="ДИАГРАММА Возврат инвестиций " sheetId="9" r:id="rId9"/>
    <sheet name="Тех_задание" sheetId="10" r:id="rId10"/>
  </sheets>
  <definedNames/>
  <calcPr fullCalcOnLoad="1"/>
</workbook>
</file>

<file path=xl/sharedStrings.xml><?xml version="1.0" encoding="utf-8"?>
<sst xmlns="http://schemas.openxmlformats.org/spreadsheetml/2006/main" count="460" uniqueCount="208">
  <si>
    <t>Евро</t>
  </si>
  <si>
    <t>Грн</t>
  </si>
  <si>
    <t>Мобильная конструкция на 2 поста</t>
  </si>
  <si>
    <t>Плата за сборку мобильной конструкции - 10%</t>
  </si>
  <si>
    <t>Плата за подвод воды и слива</t>
  </si>
  <si>
    <t xml:space="preserve">Плата за подвод эл. энергии </t>
  </si>
  <si>
    <t>Благоустройство территории</t>
  </si>
  <si>
    <t xml:space="preserve">Бытовка </t>
  </si>
  <si>
    <t>Оснащение  внутренних помещений(мебель, компьютер)</t>
  </si>
  <si>
    <t xml:space="preserve">Моющее оборудование (с системой очистки и рециркуляции) </t>
  </si>
  <si>
    <t>Дополнительные аксессуары/ химикаты</t>
  </si>
  <si>
    <t>Общие первоначальные затраты:</t>
  </si>
  <si>
    <t>Описание</t>
  </si>
  <si>
    <t>Производитель</t>
  </si>
  <si>
    <t>Марка</t>
  </si>
  <si>
    <t>Цена за ед.</t>
  </si>
  <si>
    <t>Цена за ед., грн</t>
  </si>
  <si>
    <t>Кол-во</t>
  </si>
  <si>
    <t>Стоимость, euro</t>
  </si>
  <si>
    <t>Стоимость, грн</t>
  </si>
  <si>
    <t>Потребляемая мощность,кВт/час</t>
  </si>
  <si>
    <t>Пиковая мощность,кВт/час</t>
  </si>
  <si>
    <t>АВД без подогрева</t>
  </si>
  <si>
    <t>KARCHER</t>
  </si>
  <si>
    <t xml:space="preserve"> Karcher HD 6/15</t>
  </si>
  <si>
    <t xml:space="preserve">Пылесосы </t>
  </si>
  <si>
    <t>NT65/2 Eco Me</t>
  </si>
  <si>
    <t>Поворотная консоль</t>
  </si>
  <si>
    <t>Profi</t>
  </si>
  <si>
    <t>Компрессор</t>
  </si>
  <si>
    <t xml:space="preserve">ABAC </t>
  </si>
  <si>
    <t>B 3800B/100 CT 4</t>
  </si>
  <si>
    <t>Пеногенератор</t>
  </si>
  <si>
    <t>Видеонаблюдение, громкая связь</t>
  </si>
  <si>
    <t>Система очистки воды</t>
  </si>
  <si>
    <t>Экосистемы</t>
  </si>
  <si>
    <t>Итог:</t>
  </si>
  <si>
    <t xml:space="preserve">Профиль профессионального АВД </t>
  </si>
  <si>
    <t>1.Выходное давление  180-250бар.</t>
  </si>
  <si>
    <t>2.Поток воды  900-1300л/ч</t>
  </si>
  <si>
    <t>3.Питание трёхфазное 380В. в среднем от 5,5 - 8,5кВт</t>
  </si>
  <si>
    <t>4.Двигатель - низкооборотистый 1400-1450 об/мин с 4-х полюсным статором .</t>
  </si>
  <si>
    <t>5.Поршни – полностью керамические</t>
  </si>
  <si>
    <t>6.Насос - с кривошипно-шатунным механизмом</t>
  </si>
  <si>
    <t>7.Цилиндр – латунный</t>
  </si>
  <si>
    <t>KARCHER выбран как наиболее известный бренд. При закупке итальянского оборудования возможна существенная экономия средств.</t>
  </si>
  <si>
    <t>Профиль профессионального пылеводососа</t>
  </si>
  <si>
    <t>1.Разряжение: 220-250 мбар</t>
  </si>
  <si>
    <t>2.Турбины: 2-3</t>
  </si>
  <si>
    <t>3.Суммарная мощность эл. двигателей: 2,75-3,3кВт</t>
  </si>
  <si>
    <t>4.Вместимость мусоросборника: 50 – 80л.</t>
  </si>
  <si>
    <t>Профиль профессионального компрессора</t>
  </si>
  <si>
    <t>1.Ресирвер: 50 — 100л.</t>
  </si>
  <si>
    <t>2.Производительность 300-500л/мин</t>
  </si>
  <si>
    <t>3.Потребление 2,2-3кВт</t>
  </si>
  <si>
    <t xml:space="preserve">Загруженность </t>
  </si>
  <si>
    <t>Кол-во на смену</t>
  </si>
  <si>
    <t>Кол-во смен</t>
  </si>
  <si>
    <t>Всего</t>
  </si>
  <si>
    <t>Выручка</t>
  </si>
  <si>
    <t>Оклад</t>
  </si>
  <si>
    <t>Ставка</t>
  </si>
  <si>
    <t>з/п</t>
  </si>
  <si>
    <t>ФОТ</t>
  </si>
  <si>
    <t>Официальная</t>
  </si>
  <si>
    <t xml:space="preserve">ЕСН </t>
  </si>
  <si>
    <t>НДФЛ</t>
  </si>
  <si>
    <t>Налоги</t>
  </si>
  <si>
    <t>Итого</t>
  </si>
  <si>
    <t>Мойщики</t>
  </si>
  <si>
    <t>Администратор</t>
  </si>
  <si>
    <t>Всего:</t>
  </si>
  <si>
    <t>Цена за упаковку, euro</t>
  </si>
  <si>
    <t>Цена за упаковку, грн</t>
  </si>
  <si>
    <t>Кол-во в упаковке</t>
  </si>
  <si>
    <t>Цена за литр</t>
  </si>
  <si>
    <t>Расход на мойку</t>
  </si>
  <si>
    <t>Активная пена</t>
  </si>
  <si>
    <t>Fra-Ber</t>
  </si>
  <si>
    <t>Poker</t>
  </si>
  <si>
    <t>Воск</t>
  </si>
  <si>
    <t>QvickWax</t>
  </si>
  <si>
    <t>Себестоимость одной мойки:</t>
  </si>
  <si>
    <t>Потребляемая мощность, кВт/ч</t>
  </si>
  <si>
    <t>Потребляемое кол-во топлива, л/ч</t>
  </si>
  <si>
    <t>Потребление на одну машину, куб. м</t>
  </si>
  <si>
    <t>Время работы, мин</t>
  </si>
  <si>
    <t>Время работы, час</t>
  </si>
  <si>
    <t>Тариф, грн</t>
  </si>
  <si>
    <t>Стоимость  на одну машину</t>
  </si>
  <si>
    <t>Постоянные затраты</t>
  </si>
  <si>
    <t>Водоснабжение</t>
  </si>
  <si>
    <t>Водоотведение</t>
  </si>
  <si>
    <t>Освещение</t>
  </si>
  <si>
    <t>Отопление</t>
  </si>
  <si>
    <t>Структура услуг</t>
  </si>
  <si>
    <t>%</t>
  </si>
  <si>
    <t>Доли</t>
  </si>
  <si>
    <t>Мойка</t>
  </si>
  <si>
    <t>Комплекс</t>
  </si>
  <si>
    <t>Химчистка</t>
  </si>
  <si>
    <t>Структура автомобилей</t>
  </si>
  <si>
    <t>Стоимость услуг, руб.</t>
  </si>
  <si>
    <t>ср.стоимость</t>
  </si>
  <si>
    <t>легковой</t>
  </si>
  <si>
    <t>джип,микроавтобус</t>
  </si>
  <si>
    <t>грузовая</t>
  </si>
  <si>
    <t>Наружная мойка</t>
  </si>
  <si>
    <t>Очистка салона</t>
  </si>
  <si>
    <t>Комлекс</t>
  </si>
  <si>
    <t>Режим работы,часов/сутки</t>
  </si>
  <si>
    <t>Скорость мойки,авто/час</t>
  </si>
  <si>
    <t>Кол-во постов</t>
  </si>
  <si>
    <t>Максимальная загруженность</t>
  </si>
  <si>
    <t>ЕНВД К3</t>
  </si>
  <si>
    <t>Загруженность</t>
  </si>
  <si>
    <t>Прогнозируемый оборот авто/день</t>
  </si>
  <si>
    <t>Количество автомобилей в месяц</t>
  </si>
  <si>
    <t>Выручка от мойки</t>
  </si>
  <si>
    <t>Выручка от чистки салона</t>
  </si>
  <si>
    <t>Выручка от хим.чистки салона</t>
  </si>
  <si>
    <t>Общая выручка:</t>
  </si>
  <si>
    <t xml:space="preserve">Операционные затраты </t>
  </si>
  <si>
    <t>Электроэнергия на мойку</t>
  </si>
  <si>
    <t>Электроэнергия на чистку салона</t>
  </si>
  <si>
    <t>Затраты на химию</t>
  </si>
  <si>
    <t>Суммарные операционные затраты:</t>
  </si>
  <si>
    <t>Остальные затраты</t>
  </si>
  <si>
    <t>Постоянное потребление эл.энергии</t>
  </si>
  <si>
    <t>Инкасация</t>
  </si>
  <si>
    <t>Охрана</t>
  </si>
  <si>
    <t>Сервисное обслуживание оборудования</t>
  </si>
  <si>
    <t>Телефон</t>
  </si>
  <si>
    <t>Налоги (ФОТ)</t>
  </si>
  <si>
    <t>Налоги (ЕНВД)</t>
  </si>
  <si>
    <t>Амортизация оборудования</t>
  </si>
  <si>
    <t>Аренда земли</t>
  </si>
  <si>
    <t>Непредвиденные расходы</t>
  </si>
  <si>
    <t>Суммарные остальные затраты</t>
  </si>
  <si>
    <t>Себестоимость одной мойки</t>
  </si>
  <si>
    <t>Общие издержки</t>
  </si>
  <si>
    <t>Прибыль за 1 месяц</t>
  </si>
  <si>
    <t xml:space="preserve"> 1-й год</t>
  </si>
  <si>
    <t>ИТОГО</t>
  </si>
  <si>
    <t>2-ой год</t>
  </si>
  <si>
    <t>3-ий год</t>
  </si>
  <si>
    <t>4-ый год</t>
  </si>
  <si>
    <t>5-ый год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</si>
  <si>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</si>
  <si>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</si>
  <si>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</si>
  <si>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</si>
  <si>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</si>
  <si>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</si>
  <si>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</si>
  <si>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</si>
  <si>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</si>
  <si>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</si>
  <si>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</si>
  <si>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</si>
  <si>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за 1 год</t>
  </si>
  <si>
    <t>за 2-ой год</t>
  </si>
  <si>
    <t>за 3-ий год</t>
  </si>
  <si>
    <t>за 4-ый год</t>
  </si>
  <si>
    <t>за 5-ый 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</si>
  <si>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</si>
  <si>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</si>
  <si>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</si>
  <si>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</si>
  <si>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</si>
  <si>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</si>
  <si>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</si>
  <si>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</si>
  <si>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</si>
  <si>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</si>
  <si>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</si>
  <si>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</si>
  <si>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Прогнозируемый оборот в день, машин</t>
  </si>
  <si>
    <t>Количество автомобилей</t>
  </si>
  <si>
    <t>Сервисное обслуживание</t>
  </si>
  <si>
    <t>Налоги ФОТ</t>
  </si>
  <si>
    <t>Прибыль в месяц</t>
  </si>
  <si>
    <t>Прибыль/убыток от тек.деятельности нарастающим итогом</t>
  </si>
  <si>
    <t>Сумма первоначальных инвестиций (без оборудования)</t>
  </si>
  <si>
    <t>Прибыль/убыток  нарастающим итогом с учетом погашения суммы первоначальных инвестиций</t>
  </si>
  <si>
    <t>1-й год</t>
  </si>
  <si>
    <t>Прогнозируемый оборот, машин</t>
  </si>
  <si>
    <t>Постоянное потребление</t>
  </si>
  <si>
    <t>Реклама</t>
  </si>
  <si>
    <t>Прибыль в год</t>
  </si>
  <si>
    <t>ТЕХНИЧЕСКОЕ ЗАДАНИЕ НА ИЗГОТОВЛЕНИЕ АВТОМОЙКИ 2 ПОСТА</t>
  </si>
  <si>
    <t>6. Двери: пластиковые с двойным стеклопакетом (уличное исполнение)-1шт,</t>
  </si>
  <si>
    <t xml:space="preserve">7. Внутренняя отделка моющих боксов: тентовая ткань </t>
  </si>
  <si>
    <t>8. Внутренняя отделка комнаты для клиентов(2,5м*10м): стены- пластиковая панель,</t>
  </si>
  <si>
    <t xml:space="preserve">    потолок- амстронг, полы- коммерческий линолеум.</t>
  </si>
  <si>
    <t>9. Система отопления: на основе тепловентилятора с возможностью</t>
  </si>
  <si>
    <t xml:space="preserve">    работы в экономичном режиме (термостат) установлен в автобусе</t>
  </si>
  <si>
    <t xml:space="preserve">10. Электрическое оснащение: специальные водонепроницаемые светильники   </t>
  </si>
  <si>
    <t xml:space="preserve">      дневного света не менее 200 Вт на один бокс</t>
  </si>
  <si>
    <t>11. Пиковая потребляемая мощность эл. энергии, кВт/ч: 25</t>
  </si>
  <si>
    <t>12. Среднее потребление  эл. энергии, кВт/ч: 15</t>
  </si>
  <si>
    <t>13. Очистные сооружения: система очистки и рециркуляции воды замкнутого типа ,</t>
  </si>
  <si>
    <t>15. Накопительная емкость чистой воды, куб. м.: 2</t>
  </si>
  <si>
    <t xml:space="preserve">17. Инсталляция всех рабочих агрегатов(АВД, очистные, компрессор) в техническом </t>
  </si>
  <si>
    <t xml:space="preserve">    помещении с прокладкой трассы высокого давления(АВД, компрессор) в каждый бокс.</t>
  </si>
  <si>
    <t>18. Установка поворотных штанг на 360 град. и держателей пистолетов в каждом боксе.</t>
  </si>
  <si>
    <t>kauf.ucoz.com</t>
  </si>
  <si>
    <t>По всем вопросам обращайтесь +38(050)624-6682 или http://kauf.ucoz.com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</si>
</sst>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&quot;;\-#,##0.00&quot;    &quot;;&quot; -&quot;#&quot;    &quot;;@\ "/>
    <numFmt numFmtId="165" formatCode="\ #,##0&quot;    &quot;;\-#,##0&quot;    &quot;;&quot; -&quot;#&quot;    &quot;;@\ "/>
    <numFmt numFmtId="166" formatCode="\ #,##0.0&quot;    &quot;;\-#,##0.0&quot;    &quot;;&quot; -&quot;#&quot;    &quot;;@\ "/>
    <numFmt numFmtId="167" formatCode="0.0"/>
    <numFmt numFmtId="168" formatCode="0.000"/>
    <numFmt numFmtId="169" formatCode="0.0000"/>
    <numFmt numFmtId="170" formatCode="#,##0.0000"/>
    <numFmt numFmtId="171" formatCode="#,##0\ ;[Red]\-#,##0\ "/>
  </numFmts>
  <fonts count="30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color indexed="17"/>
      <name val="Arial Cyr"/>
      <family val="2"/>
    </font>
    <font>
      <sz val="10"/>
      <color indexed="57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Arial Cyr"/>
      <family val="2"/>
    </font>
    <font>
      <sz val="10"/>
      <color indexed="57"/>
      <name val="Arial Cyr"/>
      <family val="2"/>
    </font>
    <font>
      <sz val="10"/>
      <color indexed="10"/>
      <name val="Arial Cyr"/>
      <family val="2"/>
    </font>
    <font>
      <sz val="10"/>
      <name val="Times New Roman"/>
      <family val="1"/>
    </font>
    <font>
      <sz val="10"/>
      <color indexed="57"/>
      <name val="Times New Roman"/>
      <family val="1"/>
    </font>
    <font>
      <sz val="10"/>
      <color indexed="17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57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4.75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b/>
      <sz val="12"/>
      <color indexed="14"/>
      <name val="Times New Roman"/>
      <family val="1"/>
    </font>
    <font>
      <b/>
      <sz val="14"/>
      <name val="Times New Roman"/>
      <family val="1"/>
    </font>
    <font>
      <b/>
      <sz val="11"/>
      <color indexed="57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  <font>
      <sz val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2" xfId="0" applyFont="1" applyFill="1" applyBorder="1" applyAlignment="1">
      <alignment wrapText="1"/>
    </xf>
    <xf numFmtId="1" fontId="0" fillId="2" borderId="2" xfId="0" applyNumberForma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1" fontId="0" fillId="2" borderId="1" xfId="0" applyNumberFormat="1" applyFill="1" applyBorder="1" applyAlignment="1">
      <alignment horizontal="center" wrapText="1"/>
    </xf>
    <xf numFmtId="0" fontId="0" fillId="2" borderId="3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 wrapText="1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8" xfId="0" applyFont="1" applyFill="1" applyBorder="1" applyAlignment="1">
      <alignment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9" fontId="2" fillId="0" borderId="10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9" fontId="8" fillId="0" borderId="1" xfId="17" applyFont="1" applyFill="1" applyBorder="1" applyAlignment="1" applyProtection="1">
      <alignment horizontal="center"/>
      <protection/>
    </xf>
    <xf numFmtId="165" fontId="0" fillId="0" borderId="1" xfId="18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10" fillId="0" borderId="1" xfId="18" applyNumberFormat="1" applyFont="1" applyFill="1" applyBorder="1" applyAlignment="1" applyProtection="1">
      <alignment horizontal="center"/>
      <protection/>
    </xf>
    <xf numFmtId="166" fontId="13" fillId="0" borderId="0" xfId="18" applyNumberFormat="1" applyFont="1" applyFill="1" applyBorder="1" applyAlignment="1" applyProtection="1">
      <alignment horizontal="center"/>
      <protection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67" fontId="10" fillId="0" borderId="1" xfId="0" applyNumberFormat="1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7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69" fontId="12" fillId="0" borderId="1" xfId="0" applyNumberFormat="1" applyFont="1" applyBorder="1" applyAlignment="1">
      <alignment horizontal="center"/>
    </xf>
    <xf numFmtId="170" fontId="12" fillId="0" borderId="1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9" fontId="0" fillId="0" borderId="1" xfId="0" applyNumberFormat="1" applyBorder="1" applyAlignment="1">
      <alignment horizontal="center"/>
    </xf>
    <xf numFmtId="9" fontId="0" fillId="0" borderId="1" xfId="17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2" borderId="1" xfId="0" applyFont="1" applyFill="1" applyBorder="1" applyAlignment="1">
      <alignment wrapText="1"/>
    </xf>
    <xf numFmtId="165" fontId="14" fillId="0" borderId="1" xfId="18" applyNumberFormat="1" applyFont="1" applyFill="1" applyBorder="1" applyAlignment="1" applyProtection="1">
      <alignment wrapText="1"/>
      <protection/>
    </xf>
    <xf numFmtId="165" fontId="15" fillId="0" borderId="1" xfId="18" applyNumberFormat="1" applyFont="1" applyFill="1" applyBorder="1" applyAlignment="1" applyProtection="1">
      <alignment wrapText="1"/>
      <protection/>
    </xf>
    <xf numFmtId="0" fontId="0" fillId="0" borderId="1" xfId="0" applyBorder="1" applyAlignment="1">
      <alignment/>
    </xf>
    <xf numFmtId="3" fontId="15" fillId="2" borderId="1" xfId="0" applyNumberFormat="1" applyFont="1" applyFill="1" applyBorder="1" applyAlignment="1">
      <alignment wrapText="1"/>
    </xf>
    <xf numFmtId="3" fontId="16" fillId="2" borderId="1" xfId="0" applyNumberFormat="1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center" wrapText="1"/>
    </xf>
    <xf numFmtId="3" fontId="17" fillId="0" borderId="1" xfId="0" applyNumberFormat="1" applyFont="1" applyBorder="1" applyAlignment="1">
      <alignment horizontal="center"/>
    </xf>
    <xf numFmtId="9" fontId="15" fillId="2" borderId="1" xfId="17" applyFont="1" applyFill="1" applyBorder="1" applyAlignment="1" applyProtection="1">
      <alignment horizontal="center" wrapText="1"/>
      <protection/>
    </xf>
    <xf numFmtId="3" fontId="14" fillId="2" borderId="1" xfId="0" applyNumberFormat="1" applyFont="1" applyFill="1" applyBorder="1" applyAlignment="1">
      <alignment wrapText="1"/>
    </xf>
    <xf numFmtId="3" fontId="18" fillId="2" borderId="1" xfId="0" applyNumberFormat="1" applyFont="1" applyFill="1" applyBorder="1" applyAlignment="1">
      <alignment horizontal="right" wrapText="1"/>
    </xf>
    <xf numFmtId="3" fontId="14" fillId="3" borderId="1" xfId="0" applyNumberFormat="1" applyFont="1" applyFill="1" applyBorder="1" applyAlignment="1">
      <alignment horizontal="center" wrapText="1"/>
    </xf>
    <xf numFmtId="3" fontId="14" fillId="3" borderId="0" xfId="0" applyNumberFormat="1" applyFont="1" applyFill="1" applyBorder="1" applyAlignment="1">
      <alignment horizontal="center" wrapText="1"/>
    </xf>
    <xf numFmtId="3" fontId="16" fillId="2" borderId="1" xfId="0" applyNumberFormat="1" applyFont="1" applyFill="1" applyBorder="1" applyAlignment="1">
      <alignment horizontal="right" wrapText="1"/>
    </xf>
    <xf numFmtId="3" fontId="16" fillId="0" borderId="1" xfId="0" applyNumberFormat="1" applyFont="1" applyBorder="1" applyAlignment="1">
      <alignment horizontal="right"/>
    </xf>
    <xf numFmtId="9" fontId="15" fillId="2" borderId="1" xfId="17" applyNumberFormat="1" applyFont="1" applyFill="1" applyBorder="1" applyAlignment="1" applyProtection="1">
      <alignment horizontal="center" wrapText="1"/>
      <protection/>
    </xf>
    <xf numFmtId="3" fontId="18" fillId="2" borderId="1" xfId="0" applyNumberFormat="1" applyFont="1" applyFill="1" applyBorder="1" applyAlignment="1">
      <alignment wrapText="1"/>
    </xf>
    <xf numFmtId="3" fontId="15" fillId="3" borderId="1" xfId="0" applyNumberFormat="1" applyFont="1" applyFill="1" applyBorder="1" applyAlignment="1">
      <alignment horizontal="center" wrapText="1"/>
    </xf>
    <xf numFmtId="3" fontId="15" fillId="3" borderId="0" xfId="0" applyNumberFormat="1" applyFont="1" applyFill="1" applyBorder="1" applyAlignment="1">
      <alignment horizontal="center" wrapText="1"/>
    </xf>
    <xf numFmtId="3" fontId="18" fillId="0" borderId="1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23" fillId="4" borderId="11" xfId="0" applyFont="1" applyFill="1" applyBorder="1" applyAlignment="1">
      <alignment horizontal="center"/>
    </xf>
    <xf numFmtId="0" fontId="23" fillId="5" borderId="11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/>
    </xf>
    <xf numFmtId="0" fontId="23" fillId="7" borderId="11" xfId="0" applyFont="1" applyFill="1" applyBorder="1" applyAlignment="1">
      <alignment horizontal="center"/>
    </xf>
    <xf numFmtId="0" fontId="23" fillId="8" borderId="1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5" fontId="24" fillId="2" borderId="1" xfId="18" applyNumberFormat="1" applyFont="1" applyFill="1" applyBorder="1" applyAlignment="1" applyProtection="1">
      <alignment wrapText="1"/>
      <protection/>
    </xf>
    <xf numFmtId="165" fontId="14" fillId="2" borderId="12" xfId="18" applyNumberFormat="1" applyFont="1" applyFill="1" applyBorder="1" applyAlignment="1" applyProtection="1">
      <alignment wrapText="1"/>
      <protection/>
    </xf>
    <xf numFmtId="165" fontId="24" fillId="2" borderId="13" xfId="18" applyNumberFormat="1" applyFont="1" applyFill="1" applyBorder="1" applyAlignment="1" applyProtection="1">
      <alignment wrapText="1"/>
      <protection/>
    </xf>
    <xf numFmtId="0" fontId="10" fillId="2" borderId="1" xfId="0" applyFont="1" applyFill="1" applyBorder="1" applyAlignment="1">
      <alignment wrapText="1"/>
    </xf>
    <xf numFmtId="3" fontId="25" fillId="2" borderId="1" xfId="0" applyNumberFormat="1" applyFont="1" applyFill="1" applyBorder="1" applyAlignment="1">
      <alignment wrapText="1"/>
    </xf>
    <xf numFmtId="3" fontId="25" fillId="2" borderId="10" xfId="0" applyNumberFormat="1" applyFont="1" applyFill="1" applyBorder="1" applyAlignment="1">
      <alignment wrapText="1"/>
    </xf>
    <xf numFmtId="3" fontId="10" fillId="2" borderId="12" xfId="0" applyNumberFormat="1" applyFont="1" applyFill="1" applyBorder="1" applyAlignment="1">
      <alignment wrapText="1"/>
    </xf>
    <xf numFmtId="3" fontId="25" fillId="2" borderId="13" xfId="0" applyNumberFormat="1" applyFont="1" applyFill="1" applyBorder="1" applyAlignment="1">
      <alignment wrapText="1"/>
    </xf>
    <xf numFmtId="3" fontId="14" fillId="2" borderId="1" xfId="0" applyNumberFormat="1" applyFont="1" applyFill="1" applyBorder="1" applyAlignment="1">
      <alignment horizontal="right" wrapText="1"/>
    </xf>
    <xf numFmtId="3" fontId="14" fillId="2" borderId="12" xfId="0" applyNumberFormat="1" applyFont="1" applyFill="1" applyBorder="1" applyAlignment="1">
      <alignment horizontal="right" wrapText="1"/>
    </xf>
    <xf numFmtId="0" fontId="14" fillId="3" borderId="1" xfId="0" applyFont="1" applyFill="1" applyBorder="1" applyAlignment="1">
      <alignment horizontal="center" wrapText="1"/>
    </xf>
    <xf numFmtId="3" fontId="14" fillId="3" borderId="10" xfId="0" applyNumberFormat="1" applyFont="1" applyFill="1" applyBorder="1" applyAlignment="1">
      <alignment horizontal="center" wrapText="1"/>
    </xf>
    <xf numFmtId="3" fontId="14" fillId="3" borderId="12" xfId="0" applyNumberFormat="1" applyFont="1" applyFill="1" applyBorder="1" applyAlignment="1">
      <alignment horizontal="center" wrapText="1"/>
    </xf>
    <xf numFmtId="3" fontId="14" fillId="3" borderId="13" xfId="0" applyNumberFormat="1" applyFont="1" applyFill="1" applyBorder="1" applyAlignment="1">
      <alignment horizontal="center" wrapText="1"/>
    </xf>
    <xf numFmtId="3" fontId="25" fillId="2" borderId="1" xfId="0" applyNumberFormat="1" applyFont="1" applyFill="1" applyBorder="1" applyAlignment="1">
      <alignment horizontal="right" wrapText="1"/>
    </xf>
    <xf numFmtId="3" fontId="25" fillId="2" borderId="10" xfId="0" applyNumberFormat="1" applyFont="1" applyFill="1" applyBorder="1" applyAlignment="1">
      <alignment horizontal="right" wrapText="1"/>
    </xf>
    <xf numFmtId="3" fontId="10" fillId="2" borderId="12" xfId="0" applyNumberFormat="1" applyFont="1" applyFill="1" applyBorder="1" applyAlignment="1">
      <alignment horizontal="right" wrapText="1"/>
    </xf>
    <xf numFmtId="3" fontId="25" fillId="2" borderId="13" xfId="0" applyNumberFormat="1" applyFont="1" applyFill="1" applyBorder="1" applyAlignment="1">
      <alignment horizontal="right" wrapText="1"/>
    </xf>
    <xf numFmtId="3" fontId="25" fillId="0" borderId="1" xfId="0" applyNumberFormat="1" applyFont="1" applyBorder="1" applyAlignment="1">
      <alignment/>
    </xf>
    <xf numFmtId="3" fontId="25" fillId="0" borderId="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25" fillId="0" borderId="13" xfId="0" applyNumberFormat="1" applyFont="1" applyBorder="1" applyAlignment="1">
      <alignment horizontal="right"/>
    </xf>
    <xf numFmtId="3" fontId="14" fillId="2" borderId="12" xfId="0" applyNumberFormat="1" applyFont="1" applyFill="1" applyBorder="1" applyAlignment="1">
      <alignment wrapText="1"/>
    </xf>
    <xf numFmtId="0" fontId="15" fillId="3" borderId="1" xfId="0" applyFont="1" applyFill="1" applyBorder="1" applyAlignment="1">
      <alignment horizontal="center" wrapText="1"/>
    </xf>
    <xf numFmtId="3" fontId="15" fillId="3" borderId="10" xfId="0" applyNumberFormat="1" applyFont="1" applyFill="1" applyBorder="1" applyAlignment="1">
      <alignment horizontal="center" wrapText="1"/>
    </xf>
    <xf numFmtId="3" fontId="15" fillId="3" borderId="12" xfId="0" applyNumberFormat="1" applyFont="1" applyFill="1" applyBorder="1" applyAlignment="1">
      <alignment horizontal="center" wrapText="1"/>
    </xf>
    <xf numFmtId="3" fontId="15" fillId="3" borderId="13" xfId="0" applyNumberFormat="1" applyFont="1" applyFill="1" applyBorder="1" applyAlignment="1">
      <alignment horizontal="center" wrapText="1"/>
    </xf>
    <xf numFmtId="3" fontId="14" fillId="2" borderId="10" xfId="0" applyNumberFormat="1" applyFont="1" applyFill="1" applyBorder="1" applyAlignment="1">
      <alignment wrapText="1"/>
    </xf>
    <xf numFmtId="3" fontId="14" fillId="2" borderId="13" xfId="0" applyNumberFormat="1" applyFont="1" applyFill="1" applyBorder="1" applyAlignment="1">
      <alignment wrapText="1"/>
    </xf>
    <xf numFmtId="171" fontId="14" fillId="2" borderId="1" xfId="0" applyNumberFormat="1" applyFont="1" applyFill="1" applyBorder="1" applyAlignment="1">
      <alignment wrapText="1"/>
    </xf>
    <xf numFmtId="171" fontId="14" fillId="2" borderId="10" xfId="0" applyNumberFormat="1" applyFont="1" applyFill="1" applyBorder="1" applyAlignment="1">
      <alignment wrapText="1"/>
    </xf>
    <xf numFmtId="171" fontId="15" fillId="2" borderId="12" xfId="0" applyNumberFormat="1" applyFont="1" applyFill="1" applyBorder="1" applyAlignment="1">
      <alignment wrapText="1"/>
    </xf>
    <xf numFmtId="171" fontId="14" fillId="2" borderId="13" xfId="0" applyNumberFormat="1" applyFont="1" applyFill="1" applyBorder="1" applyAlignment="1">
      <alignment wrapText="1"/>
    </xf>
    <xf numFmtId="171" fontId="14" fillId="2" borderId="12" xfId="0" applyNumberFormat="1" applyFont="1" applyFill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" xfId="0" applyFont="1" applyBorder="1" applyAlignment="1">
      <alignment vertical="center" wrapText="1"/>
    </xf>
    <xf numFmtId="171" fontId="10" fillId="0" borderId="1" xfId="0" applyNumberFormat="1" applyFont="1" applyBorder="1" applyAlignment="1">
      <alignment/>
    </xf>
    <xf numFmtId="171" fontId="10" fillId="0" borderId="14" xfId="0" applyNumberFormat="1" applyFont="1" applyBorder="1" applyAlignment="1">
      <alignment/>
    </xf>
    <xf numFmtId="171" fontId="10" fillId="0" borderId="11" xfId="0" applyNumberFormat="1" applyFont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1" fontId="15" fillId="0" borderId="15" xfId="0" applyNumberFormat="1" applyFont="1" applyBorder="1" applyAlignment="1">
      <alignment/>
    </xf>
    <xf numFmtId="171" fontId="15" fillId="0" borderId="0" xfId="0" applyNumberFormat="1" applyFont="1" applyBorder="1" applyAlignment="1">
      <alignment/>
    </xf>
    <xf numFmtId="171" fontId="15" fillId="0" borderId="16" xfId="0" applyNumberFormat="1" applyFont="1" applyBorder="1" applyAlignment="1">
      <alignment/>
    </xf>
    <xf numFmtId="171" fontId="15" fillId="0" borderId="17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0" fontId="5" fillId="0" borderId="1" xfId="0" applyFont="1" applyBorder="1" applyAlignment="1">
      <alignment vertical="center" wrapText="1"/>
    </xf>
    <xf numFmtId="171" fontId="13" fillId="0" borderId="11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4" fillId="2" borderId="10" xfId="0" applyFont="1" applyFill="1" applyBorder="1" applyAlignment="1">
      <alignment wrapText="1"/>
    </xf>
    <xf numFmtId="3" fontId="10" fillId="0" borderId="1" xfId="0" applyNumberFormat="1" applyFont="1" applyBorder="1" applyAlignment="1">
      <alignment/>
    </xf>
    <xf numFmtId="0" fontId="10" fillId="2" borderId="10" xfId="0" applyFont="1" applyFill="1" applyBorder="1" applyAlignment="1">
      <alignment wrapText="1"/>
    </xf>
    <xf numFmtId="2" fontId="10" fillId="0" borderId="0" xfId="0" applyNumberFormat="1" applyFont="1" applyBorder="1" applyAlignment="1">
      <alignment horizontal="center"/>
    </xf>
    <xf numFmtId="0" fontId="14" fillId="6" borderId="10" xfId="0" applyFont="1" applyFill="1" applyBorder="1" applyAlignment="1">
      <alignment horizontal="center" wrapText="1"/>
    </xf>
    <xf numFmtId="3" fontId="10" fillId="6" borderId="18" xfId="0" applyNumberFormat="1" applyFont="1" applyFill="1" applyBorder="1" applyAlignment="1">
      <alignment/>
    </xf>
    <xf numFmtId="3" fontId="10" fillId="6" borderId="13" xfId="0" applyNumberFormat="1" applyFont="1" applyFill="1" applyBorder="1" applyAlignment="1">
      <alignment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0" fontId="14" fillId="6" borderId="18" xfId="0" applyFont="1" applyFill="1" applyBorder="1" applyAlignment="1">
      <alignment horizontal="center" wrapText="1"/>
    </xf>
    <xf numFmtId="3" fontId="13" fillId="0" borderId="1" xfId="0" applyNumberFormat="1" applyFont="1" applyBorder="1" applyAlignment="1">
      <alignment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9" fontId="7" fillId="0" borderId="13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3" fontId="14" fillId="3" borderId="1" xfId="0" applyNumberFormat="1" applyFont="1" applyFill="1" applyBorder="1" applyAlignment="1">
      <alignment horizontal="center" wrapText="1"/>
    </xf>
    <xf numFmtId="3" fontId="15" fillId="3" borderId="1" xfId="0" applyNumberFormat="1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3" fillId="8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'Прибыль в месяц'!$B$3:$H$3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'Прибыль в месяц'!$B$7:$H$7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'Прибыль в месяц'!$B$3:$H$3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'Прибыль в месяц'!$B$28:$H$28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'Прибыль в месяц'!$B$3:$H$3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'Прибыль в месяц'!$B$15:$H$15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'Прибыль в месяц'!$B$3:$H$3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'Прибыль в месяц'!$B$32:$H$32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'Прибыль в месяц'!$B$3:$H$3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'Прибыль в месяц'!$B$34:$H$34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42001569"/>
        <c:axId val="42469802"/>
      </c:scatterChart>
      <c:valAx>
        <c:axId val="42001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Кол-во машин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69802"/>
        <c:crosses val="autoZero"/>
        <c:crossBetween val="midCat"/>
        <c:dispUnits/>
      </c:valAx>
      <c:valAx>
        <c:axId val="42469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Кол-во денег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015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Возврат инвестиций: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'Возврат инвестиций'!$A$67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'Возврат инвестиций'!$B$43:$E$43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'Возврат инвестиций'!$B$67:$E$67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'Возврат инвестиций'!$A$65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'Возврат инвестиций'!$B$43:$E$43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'Возврат инвестиций'!$B$65:$E$65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6683899"/>
        <c:axId val="17501908"/>
      </c:lineChart>
      <c:catAx>
        <c:axId val="466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501908"/>
        <c:crosses val="autoZero"/>
        <c:auto val="1"/>
        <c:lblOffset val="100"/>
        <c:noMultiLvlLbl val="0"/>
      </c:catAx>
      <c:valAx>
        <c:axId val="17501908"/>
        <c:scaling>
          <c:orientation val="minMax"/>
        </c:scaling>
        <c:axPos val="l"/>
        <c:majorGridlines/>
        <c:delete val="0"/>
        <c:numFmt formatCode="#,##0\ ;[Red]\-#,##0\ 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6838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57150</xdr:colOff>
      <xdr:row>7</xdr:row>
      <xdr:rowOff>0</xdr:rowOff>
    </xdr:to>
    <xdr:sp>
      <xdr:nvSpPr>
        <xdr:cNvPr id="1" name="Изображения 1"/>
        <xdr:cNvSpPr>
          <a:spLocks/>
        </xdr:cNvSpPr>
      </xdr:nvSpPr>
      <xdr:spPr>
        <a:xfrm>
          <a:off x="0" y="13239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57150</xdr:colOff>
      <xdr:row>15</xdr:row>
      <xdr:rowOff>9525</xdr:rowOff>
    </xdr:to>
    <xdr:sp>
      <xdr:nvSpPr>
        <xdr:cNvPr id="2" name="Изображения 2"/>
        <xdr:cNvSpPr>
          <a:spLocks/>
        </xdr:cNvSpPr>
      </xdr:nvSpPr>
      <xdr:spPr>
        <a:xfrm>
          <a:off x="0" y="28765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190500</xdr:rowOff>
    </xdr:from>
    <xdr:to>
      <xdr:col>0</xdr:col>
      <xdr:colOff>57150</xdr:colOff>
      <xdr:row>32</xdr:row>
      <xdr:rowOff>0</xdr:rowOff>
    </xdr:to>
    <xdr:sp>
      <xdr:nvSpPr>
        <xdr:cNvPr id="3" name="Изображения 3"/>
        <xdr:cNvSpPr>
          <a:spLocks/>
        </xdr:cNvSpPr>
      </xdr:nvSpPr>
      <xdr:spPr>
        <a:xfrm>
          <a:off x="0" y="614362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257175</xdr:colOff>
      <xdr:row>1</xdr:row>
      <xdr:rowOff>161925</xdr:rowOff>
    </xdr:from>
    <xdr:to>
      <xdr:col>31</xdr:col>
      <xdr:colOff>542925</xdr:colOff>
      <xdr:row>32</xdr:row>
      <xdr:rowOff>114300</xdr:rowOff>
    </xdr:to>
    <xdr:graphicFrame>
      <xdr:nvGraphicFramePr>
        <xdr:cNvPr id="4" name="Chart 4"/>
        <xdr:cNvGraphicFramePr/>
      </xdr:nvGraphicFramePr>
      <xdr:xfrm>
        <a:off x="13249275" y="333375"/>
        <a:ext cx="98869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57150</xdr:colOff>
      <xdr:row>30</xdr:row>
      <xdr:rowOff>9525</xdr:rowOff>
    </xdr:to>
    <xdr:sp>
      <xdr:nvSpPr>
        <xdr:cNvPr id="5" name="Изображения 4"/>
        <xdr:cNvSpPr>
          <a:spLocks/>
        </xdr:cNvSpPr>
      </xdr:nvSpPr>
      <xdr:spPr>
        <a:xfrm>
          <a:off x="0" y="57626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47625</xdr:colOff>
      <xdr:row>9</xdr:row>
      <xdr:rowOff>9525</xdr:rowOff>
    </xdr:to>
    <xdr:sp>
      <xdr:nvSpPr>
        <xdr:cNvPr id="1" name="Изображения 6"/>
        <xdr:cNvSpPr>
          <a:spLocks/>
        </xdr:cNvSpPr>
      </xdr:nvSpPr>
      <xdr:spPr>
        <a:xfrm>
          <a:off x="0" y="1771650"/>
          <a:ext cx="47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47625</xdr:colOff>
      <xdr:row>32</xdr:row>
      <xdr:rowOff>0</xdr:rowOff>
    </xdr:to>
    <xdr:sp>
      <xdr:nvSpPr>
        <xdr:cNvPr id="2" name="Изображения 8"/>
        <xdr:cNvSpPr>
          <a:spLocks/>
        </xdr:cNvSpPr>
      </xdr:nvSpPr>
      <xdr:spPr>
        <a:xfrm>
          <a:off x="0" y="58483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523875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90525" y="180975"/>
        <a:ext cx="89916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53.625" style="0" customWidth="1"/>
    <col min="2" max="3" width="10.75390625" style="1" customWidth="1"/>
  </cols>
  <sheetData>
    <row r="1" spans="1:3" ht="12.75">
      <c r="A1" s="2"/>
      <c r="B1" s="3" t="s">
        <v>0</v>
      </c>
      <c r="C1" s="3" t="s">
        <v>1</v>
      </c>
    </row>
    <row r="2" spans="1:3" ht="12.75">
      <c r="A2" s="2" t="s">
        <v>2</v>
      </c>
      <c r="B2" s="3">
        <v>16000</v>
      </c>
      <c r="C2" s="4">
        <f>B2*'Эмпирические данные'!B$22</f>
        <v>176000</v>
      </c>
    </row>
    <row r="3" spans="1:3" ht="12.75" customHeight="1">
      <c r="A3" s="5" t="s">
        <v>3</v>
      </c>
      <c r="B3" s="6">
        <f>B2*10%</f>
        <v>1600</v>
      </c>
      <c r="C3" s="4">
        <f>C2*10%</f>
        <v>17600</v>
      </c>
    </row>
    <row r="4" spans="1:3" ht="12.75" customHeight="1">
      <c r="A4" s="7" t="s">
        <v>4</v>
      </c>
      <c r="B4" s="8">
        <v>0</v>
      </c>
      <c r="C4" s="4">
        <f>B4*'Эмпирические данные'!B$22</f>
        <v>0</v>
      </c>
    </row>
    <row r="5" spans="1:3" ht="12.75" customHeight="1">
      <c r="A5" s="7" t="s">
        <v>5</v>
      </c>
      <c r="B5" s="8">
        <v>200</v>
      </c>
      <c r="C5" s="4">
        <f>B5*'Эмпирические данные'!B$22</f>
        <v>2200</v>
      </c>
    </row>
    <row r="6" spans="1:3" ht="12.75" customHeight="1">
      <c r="A6" s="5" t="s">
        <v>6</v>
      </c>
      <c r="B6" s="6">
        <v>0</v>
      </c>
      <c r="C6" s="4">
        <f>B6*'Эмпирические данные'!B$22</f>
        <v>0</v>
      </c>
    </row>
    <row r="7" spans="1:3" ht="12.75" customHeight="1">
      <c r="A7" s="7" t="s">
        <v>7</v>
      </c>
      <c r="B7" s="8">
        <v>2000</v>
      </c>
      <c r="C7" s="4">
        <f>B7*'Эмпирические данные'!B$22</f>
        <v>22000</v>
      </c>
    </row>
    <row r="8" spans="1:3" ht="12.75" customHeight="1">
      <c r="A8" s="7" t="s">
        <v>8</v>
      </c>
      <c r="B8" s="8">
        <v>200</v>
      </c>
      <c r="C8" s="4">
        <f>B8*'Эмпирические данные'!B$22</f>
        <v>2200</v>
      </c>
    </row>
    <row r="9" spans="1:3" ht="12.75" customHeight="1">
      <c r="A9" s="9" t="s">
        <v>9</v>
      </c>
      <c r="B9" s="8">
        <f>Оборудование!G9</f>
        <v>6060</v>
      </c>
      <c r="C9" s="4">
        <f>Оборудование!H9</f>
        <v>66660</v>
      </c>
    </row>
    <row r="10" spans="1:3" ht="12.75" customHeight="1">
      <c r="A10" s="10" t="s">
        <v>10</v>
      </c>
      <c r="B10" s="6">
        <v>100</v>
      </c>
      <c r="C10" s="4">
        <f>B10*'Эмпирические данные'!B$22</f>
        <v>1100</v>
      </c>
    </row>
    <row r="11" spans="1:3" ht="12.75">
      <c r="A11" s="11" t="s">
        <v>11</v>
      </c>
      <c r="B11" s="12">
        <f>SUM(B2:B10)</f>
        <v>26160</v>
      </c>
      <c r="C11" s="13">
        <f>SUM(C2:C10)</f>
        <v>287760</v>
      </c>
    </row>
    <row r="16" spans="1:2" ht="12.75">
      <c r="A16" t="s">
        <v>207</v>
      </c>
      <c r="B16" s="1" t="s">
        <v>206</v>
      </c>
    </row>
    <row r="29" ht="12.75">
      <c r="A29" s="14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3">
      <selection activeCell="A6" sqref="A6"/>
    </sheetView>
  </sheetViews>
  <sheetFormatPr defaultColWidth="9.00390625" defaultRowHeight="12.75"/>
  <cols>
    <col min="1" max="1" width="94.375" style="0" customWidth="1"/>
  </cols>
  <sheetData>
    <row r="1" ht="15.75">
      <c r="A1" s="34" t="s">
        <v>190</v>
      </c>
    </row>
    <row r="2" ht="15.75">
      <c r="A2" s="36"/>
    </row>
    <row r="3" ht="15.75">
      <c r="A3" s="36"/>
    </row>
    <row r="4" ht="15.75">
      <c r="A4" s="36"/>
    </row>
    <row r="5" ht="15.75">
      <c r="A5" s="36"/>
    </row>
    <row r="6" ht="15.75">
      <c r="A6" s="36"/>
    </row>
    <row r="7" ht="15.75">
      <c r="A7" s="36"/>
    </row>
    <row r="8" ht="15.75">
      <c r="A8" s="36"/>
    </row>
    <row r="9" ht="15.75">
      <c r="A9" s="36" t="s">
        <v>191</v>
      </c>
    </row>
    <row r="10" ht="15.75">
      <c r="A10" s="36" t="s">
        <v>192</v>
      </c>
    </row>
    <row r="11" ht="15.75">
      <c r="A11" s="36" t="s">
        <v>193</v>
      </c>
    </row>
    <row r="12" ht="15.75">
      <c r="A12" s="36" t="s">
        <v>194</v>
      </c>
    </row>
    <row r="13" ht="15.75">
      <c r="A13" s="36" t="s">
        <v>195</v>
      </c>
    </row>
    <row r="14" ht="15.75">
      <c r="A14" s="36" t="s">
        <v>196</v>
      </c>
    </row>
    <row r="15" ht="15.75">
      <c r="A15" s="36" t="s">
        <v>197</v>
      </c>
    </row>
    <row r="16" ht="15.75">
      <c r="A16" s="36" t="s">
        <v>198</v>
      </c>
    </row>
    <row r="17" ht="15.75">
      <c r="A17" s="36" t="s">
        <v>199</v>
      </c>
    </row>
    <row r="18" ht="15.75">
      <c r="A18" s="36" t="s">
        <v>200</v>
      </c>
    </row>
    <row r="19" ht="15.75">
      <c r="A19" s="36" t="s">
        <v>201</v>
      </c>
    </row>
    <row r="20" ht="15.75">
      <c r="A20" s="36"/>
    </row>
    <row r="21" ht="15.75">
      <c r="A21" s="36"/>
    </row>
    <row r="22" ht="15.75">
      <c r="A22" s="36" t="s">
        <v>202</v>
      </c>
    </row>
    <row r="23" ht="15.75">
      <c r="A23" s="36"/>
    </row>
    <row r="24" ht="15.75">
      <c r="A24" s="36" t="s">
        <v>203</v>
      </c>
    </row>
    <row r="25" ht="15.75">
      <c r="A25" s="36" t="s">
        <v>204</v>
      </c>
    </row>
    <row r="26" ht="15.75">
      <c r="A26" s="36" t="s">
        <v>205</v>
      </c>
    </row>
    <row r="27" ht="15.75">
      <c r="A27" s="36"/>
    </row>
    <row r="28" ht="15.75">
      <c r="A28" s="36"/>
    </row>
  </sheetData>
  <sheetProtection/>
  <printOptions/>
  <pageMargins left="0.5902777777777778" right="0.5902777777777778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6" sqref="A6"/>
    </sheetView>
  </sheetViews>
  <sheetFormatPr defaultColWidth="9.00390625" defaultRowHeight="12.75"/>
  <cols>
    <col min="1" max="1" width="30.00390625" style="0" customWidth="1"/>
    <col min="2" max="2" width="13.75390625" style="0" customWidth="1"/>
    <col min="3" max="3" width="27.75390625" style="0" customWidth="1"/>
    <col min="4" max="5" width="12.125" style="0" customWidth="1"/>
    <col min="6" max="6" width="8.00390625" style="0" customWidth="1"/>
    <col min="7" max="7" width="12.625" style="0" customWidth="1"/>
    <col min="8" max="8" width="12.375" style="0" customWidth="1"/>
    <col min="9" max="9" width="17.00390625" style="0" customWidth="1"/>
    <col min="10" max="10" width="18.375" style="0" customWidth="1"/>
  </cols>
  <sheetData>
    <row r="1" spans="1:10" s="17" customFormat="1" ht="29.25" customHeight="1">
      <c r="A1" s="15" t="s">
        <v>12</v>
      </c>
      <c r="B1" s="15" t="s">
        <v>13</v>
      </c>
      <c r="C1" s="15" t="s">
        <v>14</v>
      </c>
      <c r="D1" s="15" t="s">
        <v>15</v>
      </c>
      <c r="E1" s="15" t="s">
        <v>16</v>
      </c>
      <c r="F1" s="15" t="s">
        <v>17</v>
      </c>
      <c r="G1" s="15" t="s">
        <v>18</v>
      </c>
      <c r="H1" s="15" t="s">
        <v>19</v>
      </c>
      <c r="I1" s="16" t="s">
        <v>20</v>
      </c>
      <c r="J1" s="16" t="s">
        <v>21</v>
      </c>
    </row>
    <row r="2" spans="1:10" ht="12.75">
      <c r="A2" s="18" t="s">
        <v>22</v>
      </c>
      <c r="B2" s="19" t="s">
        <v>23</v>
      </c>
      <c r="C2" s="19" t="s">
        <v>24</v>
      </c>
      <c r="D2" s="19">
        <v>680</v>
      </c>
      <c r="E2" s="19">
        <f>D2*'Эмпирические данные'!$B$22</f>
        <v>7480</v>
      </c>
      <c r="F2" s="19">
        <v>2</v>
      </c>
      <c r="G2" s="19">
        <f aca="true" t="shared" si="0" ref="G2:G8">D2*F2</f>
        <v>1360</v>
      </c>
      <c r="H2" s="3">
        <f>G2*'Эмпирические данные'!$B$22</f>
        <v>14960</v>
      </c>
      <c r="I2" s="19">
        <v>3</v>
      </c>
      <c r="J2" s="3">
        <f>F2*I2</f>
        <v>6</v>
      </c>
    </row>
    <row r="3" spans="1:10" ht="12.75">
      <c r="A3" s="18" t="s">
        <v>25</v>
      </c>
      <c r="B3" s="19" t="s">
        <v>23</v>
      </c>
      <c r="C3" s="19" t="s">
        <v>26</v>
      </c>
      <c r="D3" s="19">
        <v>400</v>
      </c>
      <c r="E3" s="19">
        <f>D3*'Эмпирические данные'!$B$22</f>
        <v>4400</v>
      </c>
      <c r="F3" s="19">
        <v>1</v>
      </c>
      <c r="G3" s="19">
        <f t="shared" si="0"/>
        <v>400</v>
      </c>
      <c r="H3" s="3">
        <f>G3*'Эмпирические данные'!$B$22</f>
        <v>4400</v>
      </c>
      <c r="I3" s="19">
        <v>2</v>
      </c>
      <c r="J3" s="3">
        <f>I3*F3</f>
        <v>2</v>
      </c>
    </row>
    <row r="4" spans="1:10" ht="12.75">
      <c r="A4" s="18" t="s">
        <v>27</v>
      </c>
      <c r="B4" s="19" t="s">
        <v>23</v>
      </c>
      <c r="C4" s="19" t="s">
        <v>28</v>
      </c>
      <c r="D4" s="19">
        <v>150</v>
      </c>
      <c r="E4" s="20">
        <f>D4*'Эмпирические данные'!$B$22</f>
        <v>1650</v>
      </c>
      <c r="F4" s="19">
        <v>2</v>
      </c>
      <c r="G4" s="19">
        <f t="shared" si="0"/>
        <v>300</v>
      </c>
      <c r="H4" s="3">
        <f>G4*'Эмпирические данные'!$B$22</f>
        <v>3300</v>
      </c>
      <c r="I4" s="19"/>
      <c r="J4" s="3"/>
    </row>
    <row r="5" spans="1:10" ht="12.75">
      <c r="A5" s="18" t="s">
        <v>29</v>
      </c>
      <c r="B5" s="19" t="s">
        <v>30</v>
      </c>
      <c r="C5" s="19" t="s">
        <v>31</v>
      </c>
      <c r="D5" s="19">
        <v>200</v>
      </c>
      <c r="E5" s="19">
        <f>D5*'Эмпирические данные'!$B$22</f>
        <v>2200</v>
      </c>
      <c r="F5" s="19">
        <v>1</v>
      </c>
      <c r="G5" s="19">
        <f t="shared" si="0"/>
        <v>200</v>
      </c>
      <c r="H5" s="3">
        <f>G5*'Эмпирические данные'!$B$22</f>
        <v>2200</v>
      </c>
      <c r="I5" s="19">
        <v>2</v>
      </c>
      <c r="J5" s="3">
        <f>I5</f>
        <v>2</v>
      </c>
    </row>
    <row r="6" spans="1:10" ht="12.75">
      <c r="A6" s="18" t="s">
        <v>32</v>
      </c>
      <c r="B6" s="19"/>
      <c r="C6" s="19"/>
      <c r="D6" s="19">
        <v>300</v>
      </c>
      <c r="E6" s="19">
        <f>D6*'Эмпирические данные'!$B$22</f>
        <v>3300</v>
      </c>
      <c r="F6" s="19">
        <v>1</v>
      </c>
      <c r="G6" s="19">
        <f t="shared" si="0"/>
        <v>300</v>
      </c>
      <c r="H6" s="3">
        <f>G6*'Эмпирические данные'!$B$22</f>
        <v>3300</v>
      </c>
      <c r="I6" s="19"/>
      <c r="J6" s="3"/>
    </row>
    <row r="7" spans="1:10" ht="12.75">
      <c r="A7" s="21" t="s">
        <v>33</v>
      </c>
      <c r="B7" s="22"/>
      <c r="C7" s="19"/>
      <c r="D7" s="22">
        <v>0</v>
      </c>
      <c r="E7" s="20">
        <f>D7*'Эмпирические данные'!$B$22</f>
        <v>0</v>
      </c>
      <c r="F7" s="22">
        <v>1</v>
      </c>
      <c r="G7" s="19">
        <f t="shared" si="0"/>
        <v>0</v>
      </c>
      <c r="H7" s="23">
        <f>G7*'Эмпирические данные'!$B$22</f>
        <v>0</v>
      </c>
      <c r="I7" s="22"/>
      <c r="J7" s="3"/>
    </row>
    <row r="8" spans="1:10" ht="12.75">
      <c r="A8" s="24" t="s">
        <v>34</v>
      </c>
      <c r="B8" s="25" t="s">
        <v>35</v>
      </c>
      <c r="C8" s="26">
        <v>2</v>
      </c>
      <c r="D8" s="25">
        <v>3500</v>
      </c>
      <c r="E8" s="27">
        <f>D8*'Эмпирические данные'!$B$22</f>
        <v>38500</v>
      </c>
      <c r="F8" s="25">
        <v>1</v>
      </c>
      <c r="G8" s="25">
        <f t="shared" si="0"/>
        <v>3500</v>
      </c>
      <c r="H8" s="28">
        <f>G8*'Эмпирические данные'!B22</f>
        <v>38500</v>
      </c>
      <c r="I8" s="25">
        <v>2</v>
      </c>
      <c r="J8" s="28">
        <f>I8</f>
        <v>2</v>
      </c>
    </row>
    <row r="9" spans="1:10" ht="12.75">
      <c r="A9" s="29"/>
      <c r="B9" s="29"/>
      <c r="C9" s="29"/>
      <c r="D9" s="29"/>
      <c r="E9" s="29"/>
      <c r="F9" s="30" t="s">
        <v>36</v>
      </c>
      <c r="G9" s="31">
        <f>SUM(G2:G8)</f>
        <v>6060</v>
      </c>
      <c r="H9" s="32">
        <f>SUM(H2:H8)</f>
        <v>66660</v>
      </c>
      <c r="I9" s="33"/>
      <c r="J9" s="1">
        <f>SUM(J2:J8)</f>
        <v>12</v>
      </c>
    </row>
    <row r="10" spans="1:9" ht="15.75">
      <c r="A10" s="34" t="s">
        <v>37</v>
      </c>
      <c r="B10" s="35"/>
      <c r="F10" s="35"/>
      <c r="G10" s="35"/>
      <c r="H10" s="35"/>
      <c r="I10" s="35"/>
    </row>
    <row r="11" ht="15.75">
      <c r="A11" s="36" t="s">
        <v>38</v>
      </c>
    </row>
    <row r="12" ht="15.75">
      <c r="A12" s="36" t="s">
        <v>39</v>
      </c>
    </row>
    <row r="13" ht="15.75">
      <c r="A13" s="36" t="s">
        <v>40</v>
      </c>
    </row>
    <row r="14" ht="15.75">
      <c r="A14" s="36" t="s">
        <v>41</v>
      </c>
    </row>
    <row r="15" ht="15.75">
      <c r="A15" s="36" t="s">
        <v>42</v>
      </c>
    </row>
    <row r="16" ht="15.75">
      <c r="A16" s="36" t="s">
        <v>43</v>
      </c>
    </row>
    <row r="17" ht="15.75">
      <c r="A17" s="36" t="s">
        <v>44</v>
      </c>
    </row>
    <row r="18" ht="15.75">
      <c r="A18" s="36" t="s">
        <v>45</v>
      </c>
    </row>
    <row r="19" ht="15.75">
      <c r="A19" s="36"/>
    </row>
    <row r="20" ht="15.75">
      <c r="A20" s="34" t="s">
        <v>46</v>
      </c>
    </row>
    <row r="21" ht="15.75">
      <c r="A21" s="36" t="s">
        <v>47</v>
      </c>
    </row>
    <row r="22" ht="15.75">
      <c r="A22" s="36" t="s">
        <v>48</v>
      </c>
    </row>
    <row r="23" ht="15.75">
      <c r="A23" s="36" t="s">
        <v>49</v>
      </c>
    </row>
    <row r="24" ht="15.75">
      <c r="A24" s="36" t="s">
        <v>50</v>
      </c>
    </row>
    <row r="25" ht="15.75">
      <c r="A25" s="36" t="s">
        <v>45</v>
      </c>
    </row>
    <row r="26" ht="15.75">
      <c r="A26" s="36"/>
    </row>
    <row r="27" ht="15.75">
      <c r="A27" s="34" t="s">
        <v>51</v>
      </c>
    </row>
    <row r="28" ht="15.75">
      <c r="A28" s="36" t="s">
        <v>52</v>
      </c>
    </row>
    <row r="29" ht="15.75">
      <c r="A29" s="36" t="s">
        <v>53</v>
      </c>
    </row>
    <row r="30" ht="15.75">
      <c r="A30" s="36" t="s">
        <v>54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G4" sqref="G4"/>
    </sheetView>
  </sheetViews>
  <sheetFormatPr defaultColWidth="9.00390625" defaultRowHeight="12.75"/>
  <cols>
    <col min="1" max="1" width="19.375" style="0" customWidth="1"/>
    <col min="2" max="2" width="16.875" style="0" customWidth="1"/>
    <col min="3" max="3" width="13.25390625" style="0" customWidth="1"/>
    <col min="4" max="9" width="11.25390625" style="0" customWidth="1"/>
    <col min="10" max="10" width="13.875" style="0" customWidth="1"/>
    <col min="11" max="11" width="11.75390625" style="0" customWidth="1"/>
    <col min="12" max="12" width="11.25390625" style="0" customWidth="1"/>
    <col min="13" max="13" width="11.375" style="0" customWidth="1"/>
    <col min="14" max="14" width="15.00390625" style="0" customWidth="1"/>
  </cols>
  <sheetData>
    <row r="1" spans="1:14" ht="12.75">
      <c r="A1" s="37" t="s">
        <v>55</v>
      </c>
      <c r="B1" s="191">
        <f>'Прибыль в месяц'!B1</f>
        <v>0.2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2.75">
      <c r="A2" s="38" t="s">
        <v>12</v>
      </c>
      <c r="B2" s="38" t="s">
        <v>56</v>
      </c>
      <c r="C2" s="38" t="s">
        <v>57</v>
      </c>
      <c r="D2" s="38" t="s">
        <v>58</v>
      </c>
      <c r="E2" s="38" t="s">
        <v>59</v>
      </c>
      <c r="F2" s="38" t="s">
        <v>60</v>
      </c>
      <c r="G2" s="38" t="s">
        <v>61</v>
      </c>
      <c r="H2" s="38" t="s">
        <v>62</v>
      </c>
      <c r="I2" s="38" t="s">
        <v>63</v>
      </c>
      <c r="J2" s="38" t="s">
        <v>64</v>
      </c>
      <c r="K2" s="38" t="s">
        <v>65</v>
      </c>
      <c r="L2" s="38" t="s">
        <v>66</v>
      </c>
      <c r="M2" s="38" t="s">
        <v>67</v>
      </c>
      <c r="N2" s="38" t="s">
        <v>68</v>
      </c>
    </row>
    <row r="3" spans="1:14" ht="12.75">
      <c r="A3" s="3" t="s">
        <v>69</v>
      </c>
      <c r="B3" s="20">
        <f>'Эмпирические данные'!B17</f>
        <v>2</v>
      </c>
      <c r="C3" s="20">
        <v>2</v>
      </c>
      <c r="D3" s="39">
        <f>B3*C3</f>
        <v>4</v>
      </c>
      <c r="E3" s="4">
        <f>'Прибыль в месяц'!B7/D3</f>
        <v>4419</v>
      </c>
      <c r="F3" s="39"/>
      <c r="G3" s="40">
        <v>0.15</v>
      </c>
      <c r="H3" s="39">
        <f>F3+E3*G3</f>
        <v>662.85</v>
      </c>
      <c r="I3" s="4">
        <f>D3*H3</f>
        <v>2651.4</v>
      </c>
      <c r="J3" s="4">
        <v>6500</v>
      </c>
      <c r="K3" s="4">
        <f>(J3-L3)*14%</f>
        <v>791.7</v>
      </c>
      <c r="L3" s="4">
        <f>J3*13%</f>
        <v>845</v>
      </c>
      <c r="M3" s="4">
        <f>(K3+L3)*D3</f>
        <v>6546.8</v>
      </c>
      <c r="N3" s="41">
        <f>M3+I3</f>
        <v>9198.2</v>
      </c>
    </row>
    <row r="4" spans="1:14" ht="12.75">
      <c r="A4" s="3" t="s">
        <v>70</v>
      </c>
      <c r="B4" s="20">
        <v>1</v>
      </c>
      <c r="C4" s="20">
        <f>C3</f>
        <v>2</v>
      </c>
      <c r="D4" s="39">
        <f>B4*C4</f>
        <v>2</v>
      </c>
      <c r="E4" s="4">
        <f>E3*B3</f>
        <v>8838</v>
      </c>
      <c r="F4" s="39"/>
      <c r="G4" s="40">
        <v>0.06</v>
      </c>
      <c r="H4" s="39">
        <f>F4+E4*G4</f>
        <v>530.28</v>
      </c>
      <c r="I4" s="4">
        <f>C4*H4</f>
        <v>1060.56</v>
      </c>
      <c r="J4" s="4">
        <v>8000</v>
      </c>
      <c r="K4" s="4">
        <f>(J4-L4)*14%</f>
        <v>974.4000000000001</v>
      </c>
      <c r="L4" s="4">
        <f>J4*13%</f>
        <v>1040</v>
      </c>
      <c r="M4" s="4">
        <f>(K4+L4)*D4</f>
        <v>4028.8</v>
      </c>
      <c r="N4" s="41">
        <f>M4+I4</f>
        <v>5089.360000000001</v>
      </c>
    </row>
    <row r="5" spans="2:14" s="42" customFormat="1" ht="12.75">
      <c r="B5" s="43" t="s">
        <v>71</v>
      </c>
      <c r="C5" s="43"/>
      <c r="D5" s="44">
        <f>SUM(D3:D4)</f>
        <v>6</v>
      </c>
      <c r="E5" s="45"/>
      <c r="F5" s="45"/>
      <c r="G5" s="45"/>
      <c r="H5" s="45"/>
      <c r="I5" s="44">
        <f>SUM(I3:I4)</f>
        <v>3711.96</v>
      </c>
      <c r="J5" s="45"/>
      <c r="K5" s="45"/>
      <c r="M5" s="44">
        <f>SUM(M3:M4)</f>
        <v>10575.6</v>
      </c>
      <c r="N5" s="44">
        <f>SUM(N3:N4)</f>
        <v>14287.560000000001</v>
      </c>
    </row>
    <row r="6" spans="1:14" ht="12.75">
      <c r="A6" s="37" t="s">
        <v>55</v>
      </c>
      <c r="B6" s="191">
        <f>'Прибыль в месяц'!D1</f>
        <v>0.3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</row>
    <row r="7" spans="1:14" ht="12.75">
      <c r="A7" s="38" t="s">
        <v>12</v>
      </c>
      <c r="B7" s="38" t="s">
        <v>56</v>
      </c>
      <c r="C7" s="38" t="s">
        <v>57</v>
      </c>
      <c r="D7" s="38" t="s">
        <v>58</v>
      </c>
      <c r="E7" s="38" t="s">
        <v>59</v>
      </c>
      <c r="F7" s="38" t="s">
        <v>60</v>
      </c>
      <c r="G7" s="38" t="s">
        <v>61</v>
      </c>
      <c r="H7" s="38" t="s">
        <v>62</v>
      </c>
      <c r="I7" s="38" t="s">
        <v>63</v>
      </c>
      <c r="J7" s="38" t="s">
        <v>64</v>
      </c>
      <c r="K7" s="38" t="s">
        <v>65</v>
      </c>
      <c r="L7" s="38" t="s">
        <v>66</v>
      </c>
      <c r="M7" s="38" t="s">
        <v>67</v>
      </c>
      <c r="N7" s="38" t="s">
        <v>68</v>
      </c>
    </row>
    <row r="8" spans="1:14" ht="12.75">
      <c r="A8" s="3" t="s">
        <v>69</v>
      </c>
      <c r="B8" s="20">
        <f>B3</f>
        <v>2</v>
      </c>
      <c r="C8" s="20">
        <f>C3</f>
        <v>2</v>
      </c>
      <c r="D8" s="39">
        <f>B8*C8</f>
        <v>4</v>
      </c>
      <c r="E8" s="4">
        <f>'Прибыль в месяц'!D7/D8</f>
        <v>6628.5</v>
      </c>
      <c r="F8" s="39"/>
      <c r="G8" s="40">
        <v>0.15</v>
      </c>
      <c r="H8" s="39">
        <f>F8+E8*G8</f>
        <v>994.275</v>
      </c>
      <c r="I8" s="4">
        <f>D8*H8</f>
        <v>3977.1</v>
      </c>
      <c r="J8" s="4">
        <v>6500</v>
      </c>
      <c r="K8" s="4">
        <f>(J8-L8)*14%</f>
        <v>791.7</v>
      </c>
      <c r="L8" s="4">
        <f>J8*13%</f>
        <v>845</v>
      </c>
      <c r="M8" s="4">
        <f>(K8+L8)*D8</f>
        <v>6546.8</v>
      </c>
      <c r="N8" s="41">
        <f>M8+I8</f>
        <v>10523.9</v>
      </c>
    </row>
    <row r="9" spans="1:14" ht="12.75">
      <c r="A9" s="3" t="s">
        <v>70</v>
      </c>
      <c r="B9" s="20">
        <v>1</v>
      </c>
      <c r="C9" s="20">
        <f>C3</f>
        <v>2</v>
      </c>
      <c r="D9" s="39">
        <f>B9*C9</f>
        <v>2</v>
      </c>
      <c r="E9" s="4">
        <f>E8*B8</f>
        <v>13257</v>
      </c>
      <c r="F9" s="39"/>
      <c r="G9" s="40">
        <v>0.06</v>
      </c>
      <c r="H9" s="39">
        <f>F9+E9*G9</f>
        <v>795.42</v>
      </c>
      <c r="I9" s="4">
        <f>C9*H9</f>
        <v>1590.84</v>
      </c>
      <c r="J9" s="4">
        <v>8000</v>
      </c>
      <c r="K9" s="4">
        <f>(J9-L9)*14%</f>
        <v>974.4000000000001</v>
      </c>
      <c r="L9" s="4">
        <f>J9*13%</f>
        <v>1040</v>
      </c>
      <c r="M9" s="4">
        <f>(K9+L9)*D9</f>
        <v>4028.8</v>
      </c>
      <c r="N9" s="41">
        <f>M9+I9</f>
        <v>5619.64</v>
      </c>
    </row>
    <row r="10" spans="2:14" s="42" customFormat="1" ht="12.75">
      <c r="B10" s="43" t="s">
        <v>71</v>
      </c>
      <c r="C10" s="43"/>
      <c r="D10" s="44">
        <f>SUM(D8:D9)</f>
        <v>6</v>
      </c>
      <c r="E10" s="45"/>
      <c r="F10" s="45"/>
      <c r="G10" s="45"/>
      <c r="H10" s="45"/>
      <c r="I10" s="44">
        <f>SUM(I8:I9)</f>
        <v>5567.94</v>
      </c>
      <c r="J10" s="45"/>
      <c r="K10" s="45"/>
      <c r="M10" s="44">
        <f>SUM(M8:M9)</f>
        <v>10575.6</v>
      </c>
      <c r="N10" s="44">
        <f>SUM(N8:N9)</f>
        <v>16143.54</v>
      </c>
    </row>
    <row r="11" spans="1:14" ht="12.75">
      <c r="A11" s="37" t="s">
        <v>55</v>
      </c>
      <c r="B11" s="191">
        <f>'Прибыль в месяц'!F1</f>
        <v>0.55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</row>
    <row r="12" spans="1:14" ht="12.75">
      <c r="A12" s="38" t="s">
        <v>12</v>
      </c>
      <c r="B12" s="38" t="s">
        <v>56</v>
      </c>
      <c r="C12" s="38" t="s">
        <v>57</v>
      </c>
      <c r="D12" s="38" t="s">
        <v>58</v>
      </c>
      <c r="E12" s="38" t="s">
        <v>59</v>
      </c>
      <c r="F12" s="38" t="s">
        <v>60</v>
      </c>
      <c r="G12" s="38" t="s">
        <v>61</v>
      </c>
      <c r="H12" s="38" t="s">
        <v>62</v>
      </c>
      <c r="I12" s="38" t="s">
        <v>63</v>
      </c>
      <c r="J12" s="38" t="s">
        <v>64</v>
      </c>
      <c r="K12" s="38" t="s">
        <v>65</v>
      </c>
      <c r="L12" s="38" t="s">
        <v>66</v>
      </c>
      <c r="M12" s="38" t="s">
        <v>67</v>
      </c>
      <c r="N12" s="38" t="s">
        <v>68</v>
      </c>
    </row>
    <row r="13" spans="1:14" ht="12.75">
      <c r="A13" s="3" t="s">
        <v>69</v>
      </c>
      <c r="B13" s="20">
        <f>B3</f>
        <v>2</v>
      </c>
      <c r="C13" s="20">
        <f>C3</f>
        <v>2</v>
      </c>
      <c r="D13" s="39">
        <f>B13*C13</f>
        <v>4</v>
      </c>
      <c r="E13" s="4">
        <f>'Прибыль в месяц'!F7/D13</f>
        <v>12152.25</v>
      </c>
      <c r="F13" s="39"/>
      <c r="G13" s="40">
        <v>0.15</v>
      </c>
      <c r="H13" s="39">
        <f>F13+E13*G13</f>
        <v>1822.8374999999999</v>
      </c>
      <c r="I13" s="4">
        <f>D13*H13</f>
        <v>7291.349999999999</v>
      </c>
      <c r="J13" s="4">
        <v>6500</v>
      </c>
      <c r="K13" s="4">
        <f>(J13-L13)*14%</f>
        <v>791.7</v>
      </c>
      <c r="L13" s="4">
        <f>J13*13%</f>
        <v>845</v>
      </c>
      <c r="M13" s="4">
        <f>(K13+L13)*D13</f>
        <v>6546.8</v>
      </c>
      <c r="N13" s="41">
        <f>M13+I13</f>
        <v>13838.15</v>
      </c>
    </row>
    <row r="14" spans="1:14" ht="12.75">
      <c r="A14" s="3" t="s">
        <v>70</v>
      </c>
      <c r="B14" s="20">
        <v>1</v>
      </c>
      <c r="C14" s="20">
        <f>C3</f>
        <v>2</v>
      </c>
      <c r="D14" s="39">
        <f>B14*C14</f>
        <v>2</v>
      </c>
      <c r="E14" s="4">
        <f>E13*B13</f>
        <v>24304.5</v>
      </c>
      <c r="F14" s="39"/>
      <c r="G14" s="40">
        <v>0.06</v>
      </c>
      <c r="H14" s="39">
        <f>F14+E14*G14</f>
        <v>1458.27</v>
      </c>
      <c r="I14" s="4">
        <f>C14*H14</f>
        <v>2916.54</v>
      </c>
      <c r="J14" s="4">
        <v>8000</v>
      </c>
      <c r="K14" s="4">
        <f>(J14-L14)*14%</f>
        <v>974.4000000000001</v>
      </c>
      <c r="L14" s="4">
        <f>J14*13%</f>
        <v>1040</v>
      </c>
      <c r="M14" s="4">
        <f>(K14+L14)*D14</f>
        <v>4028.8</v>
      </c>
      <c r="N14" s="41">
        <f>M14+I14</f>
        <v>6945.34</v>
      </c>
    </row>
    <row r="15" spans="2:14" s="42" customFormat="1" ht="12.75">
      <c r="B15" s="43" t="s">
        <v>71</v>
      </c>
      <c r="C15" s="43"/>
      <c r="D15" s="44">
        <f>SUM(D13:D14)</f>
        <v>6</v>
      </c>
      <c r="E15" s="45"/>
      <c r="F15" s="45"/>
      <c r="G15" s="45"/>
      <c r="H15" s="45"/>
      <c r="I15" s="44">
        <f>SUM(I13:I14)</f>
        <v>10207.89</v>
      </c>
      <c r="J15" s="45"/>
      <c r="K15" s="45"/>
      <c r="M15" s="44">
        <f>SUM(M13:M14)</f>
        <v>10575.6</v>
      </c>
      <c r="N15" s="46">
        <f>SUM(N13:N14)</f>
        <v>20783.489999999998</v>
      </c>
    </row>
    <row r="16" spans="1:14" ht="12.75">
      <c r="A16" s="37" t="s">
        <v>55</v>
      </c>
      <c r="B16" s="191">
        <f>'Прибыль в месяц'!H1</f>
        <v>0.6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</row>
    <row r="17" spans="1:14" ht="12.75">
      <c r="A17" s="38" t="s">
        <v>12</v>
      </c>
      <c r="B17" s="38" t="s">
        <v>56</v>
      </c>
      <c r="C17" s="38" t="s">
        <v>57</v>
      </c>
      <c r="D17" s="38" t="s">
        <v>58</v>
      </c>
      <c r="E17" s="38" t="s">
        <v>59</v>
      </c>
      <c r="F17" s="38" t="s">
        <v>60</v>
      </c>
      <c r="G17" s="38" t="s">
        <v>61</v>
      </c>
      <c r="H17" s="38" t="s">
        <v>62</v>
      </c>
      <c r="I17" s="38" t="s">
        <v>63</v>
      </c>
      <c r="J17" s="38" t="s">
        <v>64</v>
      </c>
      <c r="K17" s="38" t="s">
        <v>65</v>
      </c>
      <c r="L17" s="38" t="s">
        <v>66</v>
      </c>
      <c r="M17" s="38" t="s">
        <v>67</v>
      </c>
      <c r="N17" s="38" t="s">
        <v>68</v>
      </c>
    </row>
    <row r="18" spans="1:14" ht="12.75">
      <c r="A18" s="3" t="s">
        <v>69</v>
      </c>
      <c r="B18" s="20">
        <f>B3</f>
        <v>2</v>
      </c>
      <c r="C18" s="20">
        <f>C3</f>
        <v>2</v>
      </c>
      <c r="D18" s="39">
        <f>B18*C18</f>
        <v>4</v>
      </c>
      <c r="E18" s="4">
        <f>'Прибыль в месяц'!H7/D18</f>
        <v>13257</v>
      </c>
      <c r="F18" s="39"/>
      <c r="G18" s="40">
        <v>0.15</v>
      </c>
      <c r="H18" s="39">
        <f>F18+E18*G18</f>
        <v>1988.55</v>
      </c>
      <c r="I18" s="4">
        <f>D18*H18</f>
        <v>7954.2</v>
      </c>
      <c r="J18" s="4">
        <v>6500</v>
      </c>
      <c r="K18" s="4">
        <f>(J18-L18)*14%</f>
        <v>791.7</v>
      </c>
      <c r="L18" s="4">
        <f>J18*13%</f>
        <v>845</v>
      </c>
      <c r="M18" s="4">
        <f>(K18+L18)*D18</f>
        <v>6546.8</v>
      </c>
      <c r="N18" s="41">
        <f>M18+I18</f>
        <v>14501</v>
      </c>
    </row>
    <row r="19" spans="1:14" ht="12.75">
      <c r="A19" s="3" t="s">
        <v>70</v>
      </c>
      <c r="B19" s="20">
        <v>1</v>
      </c>
      <c r="C19" s="20">
        <f>C3</f>
        <v>2</v>
      </c>
      <c r="D19" s="39">
        <f>B19*C19</f>
        <v>2</v>
      </c>
      <c r="E19" s="4">
        <f>E18*B18</f>
        <v>26514</v>
      </c>
      <c r="F19" s="39"/>
      <c r="G19" s="40">
        <v>0.06</v>
      </c>
      <c r="H19" s="39">
        <f>F19+E19*G19</f>
        <v>1590.84</v>
      </c>
      <c r="I19" s="4">
        <f>C19*H19</f>
        <v>3181.68</v>
      </c>
      <c r="J19" s="4">
        <v>8000</v>
      </c>
      <c r="K19" s="4">
        <f>(J19-L19)*14%</f>
        <v>974.4000000000001</v>
      </c>
      <c r="L19" s="4">
        <f>J19*13%</f>
        <v>1040</v>
      </c>
      <c r="M19" s="4">
        <f>(K19+L19)*D19</f>
        <v>4028.8</v>
      </c>
      <c r="N19" s="41">
        <f>M19+I19</f>
        <v>7210.48</v>
      </c>
    </row>
    <row r="20" spans="2:14" s="42" customFormat="1" ht="12.75">
      <c r="B20" s="43" t="s">
        <v>71</v>
      </c>
      <c r="C20" s="43"/>
      <c r="D20" s="44">
        <f>SUM(D18:D19)</f>
        <v>6</v>
      </c>
      <c r="E20" s="45"/>
      <c r="F20" s="45"/>
      <c r="G20" s="45"/>
      <c r="H20" s="45"/>
      <c r="I20" s="44">
        <f>SUM(I18:I19)</f>
        <v>11135.88</v>
      </c>
      <c r="J20" s="45"/>
      <c r="K20" s="45"/>
      <c r="M20" s="44">
        <f>SUM(M18:M19)</f>
        <v>10575.6</v>
      </c>
      <c r="N20" s="46">
        <f>SUM(N18:N19)</f>
        <v>21711.48</v>
      </c>
    </row>
    <row r="21" spans="1:14" ht="12.75">
      <c r="A21" s="37" t="s">
        <v>55</v>
      </c>
      <c r="B21" s="191">
        <f>'Прибыль в месяц'!J1</f>
        <v>0.65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ht="12.75">
      <c r="A22" s="38" t="s">
        <v>12</v>
      </c>
      <c r="B22" s="38" t="s">
        <v>56</v>
      </c>
      <c r="C22" s="38" t="s">
        <v>57</v>
      </c>
      <c r="D22" s="38" t="s">
        <v>58</v>
      </c>
      <c r="E22" s="38" t="s">
        <v>59</v>
      </c>
      <c r="F22" s="38" t="s">
        <v>60</v>
      </c>
      <c r="G22" s="38" t="s">
        <v>61</v>
      </c>
      <c r="H22" s="38" t="s">
        <v>62</v>
      </c>
      <c r="I22" s="38" t="s">
        <v>63</v>
      </c>
      <c r="J22" s="38" t="s">
        <v>64</v>
      </c>
      <c r="K22" s="38" t="s">
        <v>65</v>
      </c>
      <c r="L22" s="38" t="s">
        <v>66</v>
      </c>
      <c r="M22" s="38" t="s">
        <v>67</v>
      </c>
      <c r="N22" s="38" t="s">
        <v>68</v>
      </c>
    </row>
    <row r="23" spans="1:14" ht="12.75">
      <c r="A23" s="3" t="s">
        <v>69</v>
      </c>
      <c r="B23" s="20">
        <f>B3</f>
        <v>2</v>
      </c>
      <c r="C23" s="20">
        <f>C3</f>
        <v>2</v>
      </c>
      <c r="D23" s="39">
        <f>B23*C23</f>
        <v>4</v>
      </c>
      <c r="E23" s="4">
        <f>'Прибыль в месяц'!J7/D23</f>
        <v>14361.75</v>
      </c>
      <c r="F23" s="39"/>
      <c r="G23" s="40">
        <v>0.15</v>
      </c>
      <c r="H23" s="39">
        <f>F23+E23*G23</f>
        <v>2154.2625</v>
      </c>
      <c r="I23" s="4">
        <f>D23*H23</f>
        <v>8617.05</v>
      </c>
      <c r="J23" s="4">
        <v>6500</v>
      </c>
      <c r="K23" s="4">
        <f>(J23-L23)*14%</f>
        <v>791.7</v>
      </c>
      <c r="L23" s="4">
        <f>J23*13%</f>
        <v>845</v>
      </c>
      <c r="M23" s="4">
        <f>(K23+L23)*D23</f>
        <v>6546.8</v>
      </c>
      <c r="N23" s="41">
        <f>M23+I23</f>
        <v>15163.849999999999</v>
      </c>
    </row>
    <row r="24" spans="1:14" ht="12.75">
      <c r="A24" s="3" t="s">
        <v>70</v>
      </c>
      <c r="B24" s="20">
        <v>1</v>
      </c>
      <c r="C24" s="20">
        <f>C3</f>
        <v>2</v>
      </c>
      <c r="D24" s="39">
        <f>B24*C24</f>
        <v>2</v>
      </c>
      <c r="E24" s="4">
        <f>E23*B23</f>
        <v>28723.5</v>
      </c>
      <c r="F24" s="39"/>
      <c r="G24" s="40">
        <v>0.06</v>
      </c>
      <c r="H24" s="39">
        <f>F24+E24*G24</f>
        <v>1723.4099999999999</v>
      </c>
      <c r="I24" s="4">
        <f>C24*H24</f>
        <v>3446.8199999999997</v>
      </c>
      <c r="J24" s="4">
        <v>8000</v>
      </c>
      <c r="K24" s="4">
        <f>(J24-L24)*14%</f>
        <v>974.4000000000001</v>
      </c>
      <c r="L24" s="4">
        <f>J24*13%</f>
        <v>1040</v>
      </c>
      <c r="M24" s="4">
        <f>(K24+L24)*D24</f>
        <v>4028.8</v>
      </c>
      <c r="N24" s="41">
        <f>M24+I24</f>
        <v>7475.62</v>
      </c>
    </row>
    <row r="25" spans="2:14" s="42" customFormat="1" ht="12.75">
      <c r="B25" s="43" t="s">
        <v>71</v>
      </c>
      <c r="C25" s="43"/>
      <c r="D25" s="44">
        <f>SUM(D23:D24)</f>
        <v>6</v>
      </c>
      <c r="E25" s="45"/>
      <c r="F25" s="45"/>
      <c r="G25" s="45"/>
      <c r="H25" s="45"/>
      <c r="I25" s="44">
        <f>SUM(I23:I24)</f>
        <v>12063.869999999999</v>
      </c>
      <c r="J25" s="45"/>
      <c r="K25" s="45"/>
      <c r="M25" s="44">
        <f>SUM(M23:M24)</f>
        <v>10575.6</v>
      </c>
      <c r="N25" s="46">
        <f>SUM(N23:N24)</f>
        <v>22639.469999999998</v>
      </c>
    </row>
    <row r="26" spans="1:14" ht="12.75">
      <c r="A26" s="37" t="s">
        <v>55</v>
      </c>
      <c r="B26" s="191">
        <f>'Прибыль в месяц'!L1</f>
        <v>0.7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</row>
    <row r="27" spans="1:14" ht="12.75">
      <c r="A27" s="38" t="s">
        <v>12</v>
      </c>
      <c r="B27" s="38" t="s">
        <v>56</v>
      </c>
      <c r="C27" s="38" t="s">
        <v>57</v>
      </c>
      <c r="D27" s="38" t="s">
        <v>58</v>
      </c>
      <c r="E27" s="38" t="s">
        <v>59</v>
      </c>
      <c r="F27" s="38" t="s">
        <v>60</v>
      </c>
      <c r="G27" s="38" t="s">
        <v>61</v>
      </c>
      <c r="H27" s="38" t="s">
        <v>62</v>
      </c>
      <c r="I27" s="38" t="s">
        <v>63</v>
      </c>
      <c r="J27" s="38" t="s">
        <v>64</v>
      </c>
      <c r="K27" s="38" t="s">
        <v>65</v>
      </c>
      <c r="L27" s="38" t="s">
        <v>66</v>
      </c>
      <c r="M27" s="38" t="s">
        <v>67</v>
      </c>
      <c r="N27" s="38" t="s">
        <v>68</v>
      </c>
    </row>
    <row r="28" spans="1:14" ht="12.75">
      <c r="A28" s="3" t="s">
        <v>69</v>
      </c>
      <c r="B28" s="20">
        <f>B3</f>
        <v>2</v>
      </c>
      <c r="C28" s="20">
        <f>C3</f>
        <v>2</v>
      </c>
      <c r="D28" s="39">
        <f>B28*C28</f>
        <v>4</v>
      </c>
      <c r="E28" s="4">
        <f>'Прибыль в месяц'!L7/D28</f>
        <v>15466.5</v>
      </c>
      <c r="F28" s="39"/>
      <c r="G28" s="40">
        <v>0.15</v>
      </c>
      <c r="H28" s="39">
        <f>F28+E28*G28</f>
        <v>2319.975</v>
      </c>
      <c r="I28" s="4">
        <f>D28*H28</f>
        <v>9279.9</v>
      </c>
      <c r="J28" s="4">
        <v>6500</v>
      </c>
      <c r="K28" s="4">
        <f>(J28-L28)*14%</f>
        <v>791.7</v>
      </c>
      <c r="L28" s="4">
        <f>J28*13%</f>
        <v>845</v>
      </c>
      <c r="M28" s="4">
        <f>(K28+L28)*D28</f>
        <v>6546.8</v>
      </c>
      <c r="N28" s="41">
        <f>M28+I28</f>
        <v>15826.7</v>
      </c>
    </row>
    <row r="29" spans="1:14" ht="12.75">
      <c r="A29" s="3" t="s">
        <v>70</v>
      </c>
      <c r="B29" s="20">
        <v>1</v>
      </c>
      <c r="C29" s="20">
        <f>C3</f>
        <v>2</v>
      </c>
      <c r="D29" s="39">
        <f>B29*C29</f>
        <v>2</v>
      </c>
      <c r="E29" s="4">
        <f>E28*B28</f>
        <v>30933</v>
      </c>
      <c r="F29" s="39"/>
      <c r="G29" s="40">
        <v>0.06</v>
      </c>
      <c r="H29" s="39">
        <f>F29+E29*G29</f>
        <v>1855.98</v>
      </c>
      <c r="I29" s="4">
        <f>C29*H29</f>
        <v>3711.96</v>
      </c>
      <c r="J29" s="4">
        <v>8000</v>
      </c>
      <c r="K29" s="4">
        <f>(J29-L29)*14%</f>
        <v>974.4000000000001</v>
      </c>
      <c r="L29" s="4">
        <f>J29*13%</f>
        <v>1040</v>
      </c>
      <c r="M29" s="4">
        <f>(K29+L29)*D29</f>
        <v>4028.8</v>
      </c>
      <c r="N29" s="41">
        <f>M29+I29</f>
        <v>7740.76</v>
      </c>
    </row>
    <row r="30" spans="2:14" s="42" customFormat="1" ht="12.75">
      <c r="B30" s="43" t="s">
        <v>71</v>
      </c>
      <c r="C30" s="43"/>
      <c r="D30" s="44">
        <f>SUM(D28:D29)</f>
        <v>6</v>
      </c>
      <c r="E30" s="45"/>
      <c r="F30" s="45"/>
      <c r="G30" s="45"/>
      <c r="H30" s="45"/>
      <c r="I30" s="44">
        <f>SUM(I28:I29)</f>
        <v>12991.86</v>
      </c>
      <c r="J30" s="45"/>
      <c r="K30" s="45"/>
      <c r="M30" s="44">
        <f>SUM(M28:M29)</f>
        <v>10575.6</v>
      </c>
      <c r="N30" s="46">
        <f>SUM(N28:N29)</f>
        <v>23567.46</v>
      </c>
    </row>
  </sheetData>
  <sheetProtection/>
  <mergeCells count="6">
    <mergeCell ref="B21:N21"/>
    <mergeCell ref="B26:N26"/>
    <mergeCell ref="B1:N1"/>
    <mergeCell ref="B6:N6"/>
    <mergeCell ref="B11:N11"/>
    <mergeCell ref="B16:N1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H3" sqref="H3"/>
    </sheetView>
  </sheetViews>
  <sheetFormatPr defaultColWidth="9.00390625" defaultRowHeight="12.75"/>
  <cols>
    <col min="1" max="2" width="13.375" style="47" customWidth="1"/>
    <col min="3" max="6" width="9.375" style="47" customWidth="1"/>
    <col min="7" max="7" width="11.75390625" style="47" customWidth="1"/>
    <col min="8" max="8" width="12.125" style="47" customWidth="1"/>
    <col min="9" max="9" width="9.375" style="47" customWidth="1"/>
    <col min="10" max="16384" width="9.125" style="47" customWidth="1"/>
  </cols>
  <sheetData>
    <row r="1" spans="1:9" s="49" customFormat="1" ht="38.25">
      <c r="A1" s="48"/>
      <c r="B1" s="48" t="s">
        <v>13</v>
      </c>
      <c r="C1" s="48" t="s">
        <v>14</v>
      </c>
      <c r="D1" s="48" t="s">
        <v>72</v>
      </c>
      <c r="E1" s="48" t="s">
        <v>73</v>
      </c>
      <c r="F1" s="48" t="s">
        <v>74</v>
      </c>
      <c r="G1" s="48" t="s">
        <v>75</v>
      </c>
      <c r="H1" s="48" t="s">
        <v>76</v>
      </c>
      <c r="I1" s="48"/>
    </row>
    <row r="2" spans="1:9" ht="12.75">
      <c r="A2" s="50" t="s">
        <v>77</v>
      </c>
      <c r="B2" s="51" t="s">
        <v>78</v>
      </c>
      <c r="C2" s="51" t="s">
        <v>79</v>
      </c>
      <c r="D2" s="52">
        <v>65</v>
      </c>
      <c r="E2" s="53">
        <f>D2*'Эмпирические данные'!B22</f>
        <v>715</v>
      </c>
      <c r="F2" s="51">
        <v>25</v>
      </c>
      <c r="G2" s="53">
        <f>E2/F2</f>
        <v>28.6</v>
      </c>
      <c r="H2" s="54">
        <v>0.08</v>
      </c>
      <c r="I2" s="55">
        <f>H2*G2</f>
        <v>2.2880000000000003</v>
      </c>
    </row>
    <row r="3" spans="1:9" ht="12.75">
      <c r="A3" s="50" t="s">
        <v>80</v>
      </c>
      <c r="B3" s="51" t="s">
        <v>78</v>
      </c>
      <c r="C3" s="51" t="s">
        <v>81</v>
      </c>
      <c r="D3" s="52">
        <v>85</v>
      </c>
      <c r="E3" s="53">
        <f>D3*'Эмпирические данные'!B22</f>
        <v>935</v>
      </c>
      <c r="F3" s="51">
        <v>25</v>
      </c>
      <c r="G3" s="53">
        <f>E3/F3</f>
        <v>37.4</v>
      </c>
      <c r="H3" s="54">
        <v>0.02</v>
      </c>
      <c r="I3" s="55">
        <f>H3*G3</f>
        <v>0.748</v>
      </c>
    </row>
    <row r="4" spans="7:9" ht="12.75">
      <c r="G4" s="192" t="s">
        <v>82</v>
      </c>
      <c r="H4" s="192"/>
      <c r="I4" s="56">
        <f>SUM(I2:I3)</f>
        <v>3.0360000000000005</v>
      </c>
    </row>
  </sheetData>
  <sheetProtection/>
  <mergeCells count="1">
    <mergeCell ref="G4:H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G3" sqref="G3"/>
    </sheetView>
  </sheetViews>
  <sheetFormatPr defaultColWidth="9.00390625" defaultRowHeight="12.75"/>
  <cols>
    <col min="1" max="1" width="20.625" style="47" customWidth="1"/>
    <col min="2" max="9" width="14.00390625" style="47" customWidth="1"/>
    <col min="10" max="16384" width="9.125" style="47" customWidth="1"/>
  </cols>
  <sheetData>
    <row r="1" spans="1:9" s="59" customFormat="1" ht="38.25">
      <c r="A1" s="48" t="s">
        <v>12</v>
      </c>
      <c r="B1" s="48" t="s">
        <v>83</v>
      </c>
      <c r="C1" s="48" t="s">
        <v>84</v>
      </c>
      <c r="D1" s="48" t="s">
        <v>85</v>
      </c>
      <c r="E1" s="48" t="s">
        <v>86</v>
      </c>
      <c r="F1" s="57" t="s">
        <v>87</v>
      </c>
      <c r="G1" s="57" t="s">
        <v>88</v>
      </c>
      <c r="H1" s="48" t="s">
        <v>89</v>
      </c>
      <c r="I1" s="58" t="s">
        <v>90</v>
      </c>
    </row>
    <row r="2" spans="1:9" ht="12.75">
      <c r="A2" s="50" t="s">
        <v>91</v>
      </c>
      <c r="B2" s="60"/>
      <c r="C2" s="60"/>
      <c r="D2" s="61">
        <v>0.08</v>
      </c>
      <c r="E2" s="54"/>
      <c r="F2" s="62"/>
      <c r="G2" s="63">
        <v>5</v>
      </c>
      <c r="H2" s="62">
        <f>D2*G2</f>
        <v>0.4</v>
      </c>
      <c r="I2" s="62"/>
    </row>
    <row r="3" spans="1:9" ht="12.75">
      <c r="A3" s="50" t="s">
        <v>92</v>
      </c>
      <c r="B3" s="60"/>
      <c r="C3" s="60"/>
      <c r="D3" s="61">
        <v>0.08</v>
      </c>
      <c r="E3" s="54"/>
      <c r="F3" s="62"/>
      <c r="G3" s="63">
        <v>2</v>
      </c>
      <c r="H3" s="62">
        <f>D3*G3</f>
        <v>0.16</v>
      </c>
      <c r="I3" s="62"/>
    </row>
    <row r="4" spans="1:9" ht="12.75">
      <c r="A4" s="50" t="str">
        <f>Оборудование!A2</f>
        <v>АВД без подогрева</v>
      </c>
      <c r="B4" s="60">
        <v>6</v>
      </c>
      <c r="C4" s="60"/>
      <c r="D4" s="64"/>
      <c r="E4" s="53">
        <v>10</v>
      </c>
      <c r="F4" s="62">
        <f>E4/60</f>
        <v>0.16666666666666666</v>
      </c>
      <c r="G4" s="65">
        <v>0.7135</v>
      </c>
      <c r="H4" s="62">
        <f>B4*G4*F4</f>
        <v>0.7135</v>
      </c>
      <c r="I4" s="62"/>
    </row>
    <row r="5" spans="1:9" ht="12.75">
      <c r="A5" s="50" t="str">
        <f>Оборудование!A3</f>
        <v>Пылесосы </v>
      </c>
      <c r="B5" s="60">
        <v>2</v>
      </c>
      <c r="C5" s="60"/>
      <c r="D5" s="54"/>
      <c r="E5" s="51">
        <v>10</v>
      </c>
      <c r="F5" s="62">
        <f>E5/60</f>
        <v>0.16666666666666666</v>
      </c>
      <c r="G5" s="65">
        <v>0.7135</v>
      </c>
      <c r="H5" s="62">
        <f>B5*G5*F5</f>
        <v>0.23783333333333334</v>
      </c>
      <c r="I5" s="62"/>
    </row>
    <row r="6" spans="1:9" ht="12.75">
      <c r="A6" s="50" t="str">
        <f>Оборудование!A8</f>
        <v>Система очистки воды</v>
      </c>
      <c r="B6" s="60">
        <v>2</v>
      </c>
      <c r="C6" s="60"/>
      <c r="D6" s="51"/>
      <c r="E6" s="51"/>
      <c r="F6" s="62">
        <v>4</v>
      </c>
      <c r="G6" s="66">
        <v>0.7135</v>
      </c>
      <c r="H6" s="62"/>
      <c r="I6" s="62">
        <f>B6*G6*F6</f>
        <v>5.708</v>
      </c>
    </row>
    <row r="7" spans="1:9" ht="12.75">
      <c r="A7" s="50" t="s">
        <v>93</v>
      </c>
      <c r="B7" s="60">
        <v>1</v>
      </c>
      <c r="C7" s="60"/>
      <c r="D7" s="51"/>
      <c r="E7" s="51"/>
      <c r="F7" s="62">
        <f>'Эмпирические данные'!B15</f>
        <v>10</v>
      </c>
      <c r="G7" s="65">
        <v>0.7135</v>
      </c>
      <c r="H7" s="62"/>
      <c r="I7" s="62">
        <f>B7*G7*F7</f>
        <v>7.135</v>
      </c>
    </row>
    <row r="8" spans="1:9" ht="12.75">
      <c r="A8" s="50" t="s">
        <v>94</v>
      </c>
      <c r="B8" s="60">
        <v>1</v>
      </c>
      <c r="C8" s="53"/>
      <c r="D8" s="51"/>
      <c r="E8" s="51"/>
      <c r="F8" s="62">
        <f>'Эмпирические данные'!B15</f>
        <v>10</v>
      </c>
      <c r="G8" s="65">
        <v>0.7135</v>
      </c>
      <c r="H8" s="62"/>
      <c r="I8" s="62">
        <f>B8*F8*G8</f>
        <v>7.135</v>
      </c>
    </row>
    <row r="9" spans="2:9" ht="12.75">
      <c r="B9" s="67"/>
      <c r="C9" s="67"/>
      <c r="D9" s="68"/>
      <c r="E9" s="68"/>
      <c r="F9" s="68"/>
      <c r="G9" s="67"/>
      <c r="H9" s="69">
        <f>SUM(H2:H7)</f>
        <v>1.5113333333333334</v>
      </c>
      <c r="I9" s="69">
        <f>SUM(I6:I8)</f>
        <v>19.978</v>
      </c>
    </row>
    <row r="10" spans="2:7" ht="12.75">
      <c r="B10" s="70"/>
      <c r="C10" s="70"/>
      <c r="D10" s="70"/>
      <c r="E10" s="70"/>
      <c r="F10" s="70"/>
      <c r="G10" s="70"/>
    </row>
    <row r="11" spans="2:5" ht="12.75">
      <c r="B11" s="71"/>
      <c r="C11" s="71"/>
      <c r="D11" s="71"/>
      <c r="E11" s="7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E12" sqref="E12"/>
    </sheetView>
  </sheetViews>
  <sheetFormatPr defaultColWidth="9.00390625" defaultRowHeight="12.75"/>
  <cols>
    <col min="1" max="1" width="28.625" style="0" customWidth="1"/>
    <col min="2" max="2" width="16.00390625" style="0" customWidth="1"/>
    <col min="3" max="3" width="15.00390625" style="0" customWidth="1"/>
    <col min="4" max="4" width="19.125" style="1" customWidth="1"/>
    <col min="5" max="5" width="19.25390625" style="0" customWidth="1"/>
  </cols>
  <sheetData>
    <row r="1" spans="1:3" ht="12.75" customHeight="1">
      <c r="A1" s="193" t="s">
        <v>95</v>
      </c>
      <c r="B1" s="193"/>
      <c r="C1" s="193"/>
    </row>
    <row r="2" spans="1:3" ht="13.5" customHeight="1">
      <c r="A2" s="3"/>
      <c r="B2" s="3" t="s">
        <v>96</v>
      </c>
      <c r="C2" s="3" t="s">
        <v>97</v>
      </c>
    </row>
    <row r="3" spans="1:3" ht="12.75">
      <c r="A3" s="72" t="s">
        <v>98</v>
      </c>
      <c r="B3" s="19">
        <v>61</v>
      </c>
      <c r="C3" s="3">
        <f>B3/100</f>
        <v>0.61</v>
      </c>
    </row>
    <row r="4" spans="1:3" ht="12.75">
      <c r="A4" s="72" t="s">
        <v>99</v>
      </c>
      <c r="B4" s="19">
        <v>34</v>
      </c>
      <c r="C4" s="3">
        <f>B4/100</f>
        <v>0.34</v>
      </c>
    </row>
    <row r="5" spans="1:3" ht="12.75">
      <c r="A5" s="72" t="s">
        <v>100</v>
      </c>
      <c r="B5" s="19">
        <v>5</v>
      </c>
      <c r="C5" s="3">
        <f>B5/100</f>
        <v>0.05</v>
      </c>
    </row>
    <row r="6" spans="1:3" ht="12.75">
      <c r="A6" s="3"/>
      <c r="B6" s="3">
        <f>SUM(B3:B5)</f>
        <v>100</v>
      </c>
      <c r="C6" s="3">
        <f>B6/100</f>
        <v>1</v>
      </c>
    </row>
    <row r="8" spans="1:5" ht="12.75">
      <c r="A8" s="73" t="s">
        <v>101</v>
      </c>
      <c r="B8" s="2"/>
      <c r="C8" s="74">
        <v>0.75</v>
      </c>
      <c r="D8" s="74">
        <v>0.25</v>
      </c>
      <c r="E8" s="75">
        <v>0</v>
      </c>
    </row>
    <row r="9" spans="1:5" ht="12.75">
      <c r="A9" s="73" t="s">
        <v>102</v>
      </c>
      <c r="B9" s="38" t="s">
        <v>103</v>
      </c>
      <c r="C9" s="38" t="s">
        <v>104</v>
      </c>
      <c r="D9" s="76" t="s">
        <v>105</v>
      </c>
      <c r="E9" s="76" t="s">
        <v>106</v>
      </c>
    </row>
    <row r="10" spans="1:5" ht="12.75">
      <c r="A10" s="72" t="s">
        <v>107</v>
      </c>
      <c r="B10" s="19">
        <f>(C10*$C$8+D10*$D$8+E10*$E$8)/100%</f>
        <v>47.5</v>
      </c>
      <c r="C10" s="19">
        <v>45</v>
      </c>
      <c r="D10" s="77">
        <v>55</v>
      </c>
      <c r="E10" s="77">
        <v>0</v>
      </c>
    </row>
    <row r="11" spans="1:5" ht="12.75">
      <c r="A11" s="72" t="s">
        <v>108</v>
      </c>
      <c r="B11" s="20">
        <f>(C11*$C$8+D11*$D$8+E11*$E$8)/100%</f>
        <v>16.25</v>
      </c>
      <c r="C11" s="19">
        <v>15</v>
      </c>
      <c r="D11" s="77">
        <v>20</v>
      </c>
      <c r="E11" s="77">
        <v>0</v>
      </c>
    </row>
    <row r="12" spans="1:5" ht="12.75">
      <c r="A12" s="72" t="s">
        <v>109</v>
      </c>
      <c r="B12" s="20">
        <f>(C12*$C$8+D12*$D$8+E12*$E$8)/100%</f>
        <v>97.5</v>
      </c>
      <c r="C12" s="19">
        <v>90</v>
      </c>
      <c r="D12" s="77">
        <v>120</v>
      </c>
      <c r="E12" s="78">
        <f>SUM(E10:E11)</f>
        <v>0</v>
      </c>
    </row>
    <row r="13" spans="1:5" ht="12.75">
      <c r="A13" s="72" t="s">
        <v>100</v>
      </c>
      <c r="B13" s="19">
        <f>(C13*$C$8+D13*$D$8+E13*$E$8)/100%</f>
        <v>412.5</v>
      </c>
      <c r="C13" s="19">
        <v>400</v>
      </c>
      <c r="D13" s="19">
        <v>450</v>
      </c>
      <c r="E13" s="19">
        <v>0</v>
      </c>
    </row>
    <row r="14" spans="1:3" ht="12.75">
      <c r="A14" s="79"/>
      <c r="C14" s="80"/>
    </row>
    <row r="15" spans="1:2" ht="12.75">
      <c r="A15" s="2" t="s">
        <v>110</v>
      </c>
      <c r="B15" s="3">
        <v>10</v>
      </c>
    </row>
    <row r="16" spans="1:2" ht="12.75">
      <c r="A16" s="2" t="s">
        <v>111</v>
      </c>
      <c r="B16" s="3">
        <v>2</v>
      </c>
    </row>
    <row r="17" spans="1:4" ht="12.75">
      <c r="A17" s="2" t="s">
        <v>112</v>
      </c>
      <c r="B17" s="3">
        <v>2</v>
      </c>
      <c r="D17" s="81"/>
    </row>
    <row r="18" spans="1:2" ht="12.75">
      <c r="A18" s="2" t="s">
        <v>113</v>
      </c>
      <c r="B18" s="3">
        <f>B15*B16*B17</f>
        <v>40</v>
      </c>
    </row>
    <row r="20" spans="1:3" ht="12.75">
      <c r="A20" s="82" t="s">
        <v>114</v>
      </c>
      <c r="B20" s="1">
        <f>0.5</f>
        <v>0.5</v>
      </c>
      <c r="C20" s="80"/>
    </row>
    <row r="21" ht="12.75">
      <c r="B21" s="1"/>
    </row>
    <row r="22" spans="1:2" ht="12.75">
      <c r="A22" t="s">
        <v>0</v>
      </c>
      <c r="B22" s="83">
        <v>11</v>
      </c>
    </row>
  </sheetData>
  <sheetProtection/>
  <mergeCells count="1">
    <mergeCell ref="A1:C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9">
      <selection activeCell="F2" sqref="F2"/>
    </sheetView>
  </sheetViews>
  <sheetFormatPr defaultColWidth="9.00390625" defaultRowHeight="12.75"/>
  <cols>
    <col min="1" max="1" width="37.125" style="0" customWidth="1"/>
    <col min="2" max="2" width="11.375" style="0" customWidth="1"/>
    <col min="3" max="3" width="4.875" style="1" customWidth="1"/>
    <col min="4" max="4" width="10.75390625" style="0" customWidth="1"/>
    <col min="5" max="5" width="4.75390625" style="1" customWidth="1"/>
    <col min="6" max="6" width="10.875" style="0" customWidth="1"/>
    <col min="7" max="7" width="4.75390625" style="1" customWidth="1"/>
    <col min="8" max="8" width="11.375" style="1" customWidth="1"/>
    <col min="9" max="9" width="4.75390625" style="1" customWidth="1"/>
    <col min="10" max="10" width="11.875" style="0" customWidth="1"/>
    <col min="11" max="11" width="5.00390625" style="1" customWidth="1"/>
    <col min="12" max="12" width="12.00390625" style="0" customWidth="1"/>
    <col min="13" max="13" width="5.00390625" style="1" customWidth="1"/>
  </cols>
  <sheetData>
    <row r="1" spans="1:12" s="87" customFormat="1" ht="13.5" customHeight="1">
      <c r="A1" s="84" t="s">
        <v>115</v>
      </c>
      <c r="B1" s="85">
        <v>0.2</v>
      </c>
      <c r="C1" s="86"/>
      <c r="D1" s="85">
        <v>0.3</v>
      </c>
      <c r="E1" s="86"/>
      <c r="F1" s="85">
        <v>0.55</v>
      </c>
      <c r="G1" s="86"/>
      <c r="H1" s="85">
        <v>0.6</v>
      </c>
      <c r="I1" s="86"/>
      <c r="J1" s="85">
        <v>0.65</v>
      </c>
      <c r="K1" s="86"/>
      <c r="L1" s="85">
        <v>0.7</v>
      </c>
    </row>
    <row r="2" spans="1:13" ht="15.75" customHeight="1">
      <c r="A2" s="88" t="s">
        <v>116</v>
      </c>
      <c r="B2" s="89">
        <f>'Эмпирические данные'!$B$18*'Прибыль в месяц'!B1</f>
        <v>8</v>
      </c>
      <c r="C2" s="90"/>
      <c r="D2" s="89">
        <f>'Эмпирические данные'!$B$18*'Прибыль в месяц'!D1</f>
        <v>12</v>
      </c>
      <c r="E2" s="89"/>
      <c r="F2" s="89">
        <f>'Эмпирические данные'!$B$18*'Прибыль в месяц'!F1</f>
        <v>22</v>
      </c>
      <c r="G2" s="89"/>
      <c r="H2" s="89">
        <f>'Эмпирические данные'!$B$18*'Прибыль в месяц'!H1</f>
        <v>24</v>
      </c>
      <c r="I2" s="89"/>
      <c r="J2" s="89">
        <f>'Эмпирические данные'!$B$18*'Прибыль в месяц'!J1</f>
        <v>26</v>
      </c>
      <c r="K2" s="91"/>
      <c r="L2" s="89">
        <f>'Эмпирические данные'!$B$18*'Прибыль в месяц'!L1</f>
        <v>28</v>
      </c>
      <c r="M2" s="91"/>
    </row>
    <row r="3" spans="1:13" ht="15">
      <c r="A3" s="92" t="s">
        <v>117</v>
      </c>
      <c r="B3" s="93">
        <f>B2*30</f>
        <v>240</v>
      </c>
      <c r="C3" s="94"/>
      <c r="D3" s="93">
        <f>D2*30</f>
        <v>360</v>
      </c>
      <c r="E3" s="94"/>
      <c r="F3" s="93">
        <f>F2*30</f>
        <v>660</v>
      </c>
      <c r="G3" s="95"/>
      <c r="H3" s="93">
        <f>H2*30</f>
        <v>720</v>
      </c>
      <c r="I3" s="95"/>
      <c r="J3" s="93">
        <f>J2*30</f>
        <v>780</v>
      </c>
      <c r="K3" s="3"/>
      <c r="L3" s="93">
        <f>L2*30</f>
        <v>840</v>
      </c>
      <c r="M3" s="3"/>
    </row>
    <row r="4" spans="1:13" ht="15">
      <c r="A4" s="92" t="s">
        <v>118</v>
      </c>
      <c r="B4" s="93">
        <f>B3*'Эмпирические данные'!$B$10</f>
        <v>11400</v>
      </c>
      <c r="C4" s="96"/>
      <c r="D4" s="93">
        <f>D3*'Эмпирические данные'!$B$10</f>
        <v>17100</v>
      </c>
      <c r="E4" s="96"/>
      <c r="F4" s="93">
        <f>F3*'Эмпирические данные'!$B$10</f>
        <v>31350</v>
      </c>
      <c r="G4" s="96"/>
      <c r="H4" s="93">
        <f>H3*'Эмпирические данные'!$B$10</f>
        <v>34200</v>
      </c>
      <c r="I4" s="96"/>
      <c r="J4" s="93">
        <f>J3*'Эмпирические данные'!$B$10</f>
        <v>37050</v>
      </c>
      <c r="K4" s="96"/>
      <c r="L4" s="93">
        <f>L3*'Эмпирические данные'!$B$10</f>
        <v>39900</v>
      </c>
      <c r="M4" s="96"/>
    </row>
    <row r="5" spans="1:13" ht="15">
      <c r="A5" s="92" t="s">
        <v>119</v>
      </c>
      <c r="B5" s="93">
        <f>B3*'Эмпирические данные'!$C$4*'Эмпирические данные'!$B$11</f>
        <v>1326.0000000000002</v>
      </c>
      <c r="C5" s="96"/>
      <c r="D5" s="93">
        <f>D3*'Эмпирические данные'!$C$4*'Эмпирические данные'!$B$11</f>
        <v>1989</v>
      </c>
      <c r="E5" s="96"/>
      <c r="F5" s="93">
        <f>F3*'Эмпирические данные'!$C$4*'Эмпирические данные'!$B$11</f>
        <v>3646.5</v>
      </c>
      <c r="G5" s="96"/>
      <c r="H5" s="93">
        <f>H3*'Эмпирические данные'!$C$4*'Эмпирические данные'!$B$11</f>
        <v>3978</v>
      </c>
      <c r="I5" s="96"/>
      <c r="J5" s="93">
        <f>J3*'Эмпирические данные'!$C$4*'Эмпирические данные'!$B$11</f>
        <v>4309.500000000001</v>
      </c>
      <c r="K5" s="96"/>
      <c r="L5" s="93">
        <f>L3*'Эмпирические данные'!$C$4*'Эмпирические данные'!$B$11</f>
        <v>4641</v>
      </c>
      <c r="M5" s="96"/>
    </row>
    <row r="6" spans="1:13" ht="15">
      <c r="A6" s="92" t="s">
        <v>120</v>
      </c>
      <c r="B6" s="93">
        <f>B3*'Эмпирические данные'!$C$5*'Эмпирические данные'!$B$13</f>
        <v>4950</v>
      </c>
      <c r="C6" s="96"/>
      <c r="D6" s="93">
        <f>D3*'Эмпирические данные'!$C$5*'Эмпирические данные'!$B$13</f>
        <v>7425</v>
      </c>
      <c r="E6" s="96"/>
      <c r="F6" s="93">
        <f>F3*'Эмпирические данные'!$C$5*'Эмпирические данные'!$B$13</f>
        <v>13612.5</v>
      </c>
      <c r="G6" s="96"/>
      <c r="H6" s="93">
        <f>H3*'Эмпирические данные'!$C$5*'Эмпирические данные'!$B$13</f>
        <v>14850</v>
      </c>
      <c r="I6" s="96"/>
      <c r="J6" s="93">
        <f>J3*'Эмпирические данные'!$C$5*'Эмпирические данные'!$B$13</f>
        <v>16087.5</v>
      </c>
      <c r="K6" s="96"/>
      <c r="L6" s="93">
        <f>L3*'Эмпирические данные'!$C$5*'Эмпирические данные'!$B$13</f>
        <v>17325</v>
      </c>
      <c r="M6" s="96"/>
    </row>
    <row r="7" spans="1:13" ht="15">
      <c r="A7" s="97" t="s">
        <v>121</v>
      </c>
      <c r="B7" s="98">
        <f>SUM(B4:B6)</f>
        <v>17676</v>
      </c>
      <c r="C7" s="96"/>
      <c r="D7" s="98">
        <f>SUM(D4:D6)</f>
        <v>26514</v>
      </c>
      <c r="E7" s="96"/>
      <c r="F7" s="98">
        <f>SUM(F4:F6)</f>
        <v>48609</v>
      </c>
      <c r="G7" s="96"/>
      <c r="H7" s="98">
        <f>SUM(H4:H6)</f>
        <v>53028</v>
      </c>
      <c r="I7" s="96"/>
      <c r="J7" s="98">
        <f>SUM(J4:J6)</f>
        <v>57447</v>
      </c>
      <c r="K7" s="96"/>
      <c r="L7" s="98">
        <f>SUM(L4:L6)</f>
        <v>61866</v>
      </c>
      <c r="M7" s="96"/>
    </row>
    <row r="8" spans="1:13" ht="14.25" customHeight="1">
      <c r="A8" s="194" t="s">
        <v>122</v>
      </c>
      <c r="B8" s="194"/>
      <c r="C8" s="194"/>
      <c r="D8" s="194"/>
      <c r="E8" s="194"/>
      <c r="F8" s="194"/>
      <c r="G8" s="194"/>
      <c r="H8" s="194"/>
      <c r="I8" s="100"/>
      <c r="J8" s="100"/>
      <c r="K8" s="100"/>
      <c r="L8" s="100"/>
      <c r="M8" s="100"/>
    </row>
    <row r="9" spans="1:13" ht="15">
      <c r="A9" s="92" t="s">
        <v>123</v>
      </c>
      <c r="B9" s="101">
        <f>B3*Комун_услуги!$H$4</f>
        <v>171.24</v>
      </c>
      <c r="C9" s="96">
        <f aca="true" t="shared" si="0" ref="C9:C15">B9/$B$7</f>
        <v>0.009687712152070605</v>
      </c>
      <c r="D9" s="101">
        <f>D3*Комун_услуги!$H$4</f>
        <v>256.86</v>
      </c>
      <c r="E9" s="96">
        <f aca="true" t="shared" si="1" ref="E9:E15">D9/$D$7</f>
        <v>0.009687712152070605</v>
      </c>
      <c r="F9" s="101">
        <f>F3*Комун_услуги!$H$4</f>
        <v>470.91</v>
      </c>
      <c r="G9" s="96">
        <f aca="true" t="shared" si="2" ref="G9:G15">F9/$F$7</f>
        <v>0.009687712152070605</v>
      </c>
      <c r="H9" s="101">
        <f>H3*Комун_услуги!$H$4</f>
        <v>513.72</v>
      </c>
      <c r="I9" s="96">
        <f aca="true" t="shared" si="3" ref="I9:I15">H9/$H$7</f>
        <v>0.009687712152070605</v>
      </c>
      <c r="J9" s="101">
        <f>J3*Комун_услуги!$H$4</f>
        <v>556.53</v>
      </c>
      <c r="K9" s="96">
        <f aca="true" t="shared" si="4" ref="K9:K15">J9/$J$7</f>
        <v>0.009687712152070604</v>
      </c>
      <c r="L9" s="101">
        <f>L3*Комун_услуги!$H$4</f>
        <v>599.34</v>
      </c>
      <c r="M9" s="96">
        <f aca="true" t="shared" si="5" ref="M9:M15">L9/$J$7</f>
        <v>0.01043292077915296</v>
      </c>
    </row>
    <row r="10" spans="1:13" ht="15">
      <c r="A10" s="92" t="s">
        <v>124</v>
      </c>
      <c r="B10" s="101">
        <f>B3*'Эмпирические данные'!C4*Комун_услуги!H5</f>
        <v>19.407200000000003</v>
      </c>
      <c r="C10" s="96">
        <f t="shared" si="0"/>
        <v>0.001097940710568002</v>
      </c>
      <c r="D10" s="101">
        <f>D3*'Эмпирические данные'!C4*Комун_услуги!H5</f>
        <v>29.1108</v>
      </c>
      <c r="E10" s="96">
        <f t="shared" si="1"/>
        <v>0.001097940710568002</v>
      </c>
      <c r="F10" s="101">
        <f>F3*'Эмпирические данные'!C4*Комун_услуги!H5</f>
        <v>53.369800000000005</v>
      </c>
      <c r="G10" s="96">
        <f t="shared" si="2"/>
        <v>0.001097940710568002</v>
      </c>
      <c r="H10" s="102">
        <f>H3*Комун_услуги!H5*'Эмпирические данные'!C4</f>
        <v>58.22160000000001</v>
      </c>
      <c r="I10" s="96">
        <f t="shared" si="3"/>
        <v>0.001097940710568002</v>
      </c>
      <c r="J10" s="102">
        <f>J3*Комун_услуги!H5*'Эмпирические данные'!C4</f>
        <v>63.073400000000014</v>
      </c>
      <c r="K10" s="96">
        <f t="shared" si="4"/>
        <v>0.001097940710568002</v>
      </c>
      <c r="L10" s="102">
        <f>L3*Комун_услуги!H5*'Эмпирические данные'!C4</f>
        <v>67.9252</v>
      </c>
      <c r="M10" s="96">
        <f t="shared" si="5"/>
        <v>0.001182397688304002</v>
      </c>
    </row>
    <row r="11" spans="1:13" ht="15">
      <c r="A11" s="92" t="s">
        <v>91</v>
      </c>
      <c r="B11" s="101">
        <f>B3*Комун_услуги!$H$2</f>
        <v>96</v>
      </c>
      <c r="C11" s="96">
        <f t="shared" si="0"/>
        <v>0.005431093007467753</v>
      </c>
      <c r="D11" s="101">
        <f>D3*Комун_услуги!$H$2</f>
        <v>144</v>
      </c>
      <c r="E11" s="96">
        <f t="shared" si="1"/>
        <v>0.005431093007467753</v>
      </c>
      <c r="F11" s="101">
        <f>F3*Комун_услуги!$H$2</f>
        <v>264</v>
      </c>
      <c r="G11" s="96">
        <f t="shared" si="2"/>
        <v>0.005431093007467753</v>
      </c>
      <c r="H11" s="101">
        <f>H3*Комун_услуги!$H$2</f>
        <v>288</v>
      </c>
      <c r="I11" s="96">
        <f t="shared" si="3"/>
        <v>0.005431093007467753</v>
      </c>
      <c r="J11" s="101">
        <f>J3*Комун_услуги!$H$2</f>
        <v>312</v>
      </c>
      <c r="K11" s="96">
        <f t="shared" si="4"/>
        <v>0.005431093007467753</v>
      </c>
      <c r="L11" s="101">
        <f>L3*Комун_услуги!$H$2</f>
        <v>336</v>
      </c>
      <c r="M11" s="96">
        <f t="shared" si="5"/>
        <v>0.00584886939265758</v>
      </c>
    </row>
    <row r="12" spans="1:13" ht="15">
      <c r="A12" s="92" t="s">
        <v>92</v>
      </c>
      <c r="B12" s="101">
        <f>B3*Комун_услуги!$H$3</f>
        <v>38.4</v>
      </c>
      <c r="C12" s="96">
        <f t="shared" si="0"/>
        <v>0.0021724372029871012</v>
      </c>
      <c r="D12" s="101">
        <f>D3*Комун_услуги!$H$3</f>
        <v>57.6</v>
      </c>
      <c r="E12" s="96">
        <f t="shared" si="1"/>
        <v>0.0021724372029871012</v>
      </c>
      <c r="F12" s="101">
        <f>F3*Комун_услуги!$H$3</f>
        <v>105.60000000000001</v>
      </c>
      <c r="G12" s="96">
        <f t="shared" si="2"/>
        <v>0.0021724372029871012</v>
      </c>
      <c r="H12" s="101">
        <f>H3*Комун_услуги!$H$3</f>
        <v>115.2</v>
      </c>
      <c r="I12" s="96">
        <f t="shared" si="3"/>
        <v>0.0021724372029871012</v>
      </c>
      <c r="J12" s="101">
        <f>J3*Комун_услуги!$H$3</f>
        <v>124.8</v>
      </c>
      <c r="K12" s="96">
        <f t="shared" si="4"/>
        <v>0.0021724372029871012</v>
      </c>
      <c r="L12" s="101">
        <f>L3*Комун_услуги!$H$3</f>
        <v>134.4</v>
      </c>
      <c r="M12" s="96">
        <f t="shared" si="5"/>
        <v>0.002339547757063032</v>
      </c>
    </row>
    <row r="13" spans="1:13" ht="15">
      <c r="A13" s="92" t="s">
        <v>125</v>
      </c>
      <c r="B13" s="101">
        <f>B3*Автохимия!I4</f>
        <v>728.6400000000001</v>
      </c>
      <c r="C13" s="96">
        <f t="shared" si="0"/>
        <v>0.04122199592668025</v>
      </c>
      <c r="D13" s="101">
        <f>D3*Автохимия!I4</f>
        <v>1092.9600000000003</v>
      </c>
      <c r="E13" s="96">
        <f t="shared" si="1"/>
        <v>0.04122199592668026</v>
      </c>
      <c r="F13" s="101">
        <f>F3*Автохимия!I4</f>
        <v>2003.7600000000002</v>
      </c>
      <c r="G13" s="96">
        <f t="shared" si="2"/>
        <v>0.04122199592668025</v>
      </c>
      <c r="H13" s="102">
        <f>H3*Автохимия!I4</f>
        <v>2185.9200000000005</v>
      </c>
      <c r="I13" s="96">
        <f t="shared" si="3"/>
        <v>0.04122199592668026</v>
      </c>
      <c r="J13" s="102">
        <f>J3*Автохимия!I4</f>
        <v>2368.0800000000004</v>
      </c>
      <c r="K13" s="96">
        <f t="shared" si="4"/>
        <v>0.04122199592668025</v>
      </c>
      <c r="L13" s="102">
        <f>L3*Автохимия!I4</f>
        <v>2550.2400000000002</v>
      </c>
      <c r="M13" s="96">
        <f t="shared" si="5"/>
        <v>0.04439291869027104</v>
      </c>
    </row>
    <row r="14" spans="1:13" ht="15">
      <c r="A14" s="92" t="s">
        <v>63</v>
      </c>
      <c r="B14" s="93">
        <f>B7*(Персонал!$G$3+Персонал!$G$4)</f>
        <v>3711.96</v>
      </c>
      <c r="C14" s="96">
        <f t="shared" si="0"/>
        <v>0.21</v>
      </c>
      <c r="D14" s="93">
        <f>D7*(Персонал!$G$3+Персонал!$G$4)</f>
        <v>5567.94</v>
      </c>
      <c r="E14" s="96">
        <f t="shared" si="1"/>
        <v>0.21</v>
      </c>
      <c r="F14" s="93">
        <f>F7*(Персонал!$G$3+Персонал!$G$4)</f>
        <v>10207.89</v>
      </c>
      <c r="G14" s="103">
        <f t="shared" si="2"/>
        <v>0.21</v>
      </c>
      <c r="H14" s="93">
        <f>H7*(Персонал!$G$3+Персонал!$G$4)</f>
        <v>11135.88</v>
      </c>
      <c r="I14" s="96">
        <f t="shared" si="3"/>
        <v>0.21</v>
      </c>
      <c r="J14" s="93">
        <f>J7*(Персонал!$G$3+Персонал!$G$4)</f>
        <v>12063.869999999999</v>
      </c>
      <c r="K14" s="96">
        <f t="shared" si="4"/>
        <v>0.21</v>
      </c>
      <c r="L14" s="93">
        <f>L7*(Персонал!$G$3+Персонал!$G$4)</f>
        <v>12991.859999999999</v>
      </c>
      <c r="M14" s="96">
        <f t="shared" si="5"/>
        <v>0.22615384615384612</v>
      </c>
    </row>
    <row r="15" spans="1:13" ht="18" customHeight="1">
      <c r="A15" s="97" t="s">
        <v>126</v>
      </c>
      <c r="B15" s="98">
        <f>SUM(B9:B14)</f>
        <v>4765.6472</v>
      </c>
      <c r="C15" s="96">
        <f t="shared" si="0"/>
        <v>0.2696111789997737</v>
      </c>
      <c r="D15" s="98">
        <f>SUM(D9:D14)</f>
        <v>7148.4708</v>
      </c>
      <c r="E15" s="96">
        <f t="shared" si="1"/>
        <v>0.2696111789997737</v>
      </c>
      <c r="F15" s="98">
        <f>SUM(F9:F14)</f>
        <v>13105.5298</v>
      </c>
      <c r="G15" s="96">
        <f t="shared" si="2"/>
        <v>0.2696111789997737</v>
      </c>
      <c r="H15" s="98">
        <f>SUM(H9:H14)</f>
        <v>14296.9416</v>
      </c>
      <c r="I15" s="96">
        <f t="shared" si="3"/>
        <v>0.2696111789997737</v>
      </c>
      <c r="J15" s="98">
        <f>SUM(J9:J14)</f>
        <v>15488.3534</v>
      </c>
      <c r="K15" s="96">
        <f t="shared" si="4"/>
        <v>0.2696111789997737</v>
      </c>
      <c r="L15" s="98">
        <f>SUM(L9:L14)</f>
        <v>16679.765199999998</v>
      </c>
      <c r="M15" s="96">
        <f t="shared" si="5"/>
        <v>0.29035050046129474</v>
      </c>
    </row>
    <row r="16" spans="1:13" ht="14.25" customHeight="1">
      <c r="A16" s="194" t="s">
        <v>127</v>
      </c>
      <c r="B16" s="194"/>
      <c r="C16" s="194"/>
      <c r="D16" s="194"/>
      <c r="E16" s="194"/>
      <c r="F16" s="194"/>
      <c r="G16" s="194"/>
      <c r="H16" s="194"/>
      <c r="I16" s="100"/>
      <c r="J16" s="100"/>
      <c r="K16" s="100"/>
      <c r="L16" s="100"/>
      <c r="M16" s="100"/>
    </row>
    <row r="17" spans="1:13" ht="15">
      <c r="A17" s="92" t="s">
        <v>128</v>
      </c>
      <c r="B17" s="93">
        <f>(Комун_услуги!I6+Комун_услуги!I7)*30</f>
        <v>385.29</v>
      </c>
      <c r="C17" s="96">
        <f aca="true" t="shared" si="6" ref="C17:C28">B17/$B$7</f>
        <v>0.02179735234215886</v>
      </c>
      <c r="D17" s="93">
        <f>B17</f>
        <v>385.29</v>
      </c>
      <c r="E17" s="96">
        <f aca="true" t="shared" si="7" ref="E17:E28">D17/$D$7</f>
        <v>0.014531568228105907</v>
      </c>
      <c r="F17" s="93">
        <f>B17</f>
        <v>385.29</v>
      </c>
      <c r="G17" s="96">
        <f aca="true" t="shared" si="8" ref="G17:G28">F17/$F$7</f>
        <v>0.007926309942603222</v>
      </c>
      <c r="H17" s="93">
        <f>B17</f>
        <v>385.29</v>
      </c>
      <c r="I17" s="96">
        <f aca="true" t="shared" si="9" ref="I17:I28">H17/$H$7</f>
        <v>0.007265784114052954</v>
      </c>
      <c r="J17" s="93">
        <f>B17</f>
        <v>385.29</v>
      </c>
      <c r="K17" s="96">
        <f aca="true" t="shared" si="10" ref="K17:K28">J17/$J$7</f>
        <v>0.006706877643741188</v>
      </c>
      <c r="L17" s="93">
        <f>B17</f>
        <v>385.29</v>
      </c>
      <c r="M17" s="96">
        <f aca="true" t="shared" si="11" ref="M17:M28">L17/$J$7</f>
        <v>0.006706877643741188</v>
      </c>
    </row>
    <row r="18" spans="1:13" ht="15">
      <c r="A18" s="92" t="s">
        <v>94</v>
      </c>
      <c r="B18" s="93">
        <v>0</v>
      </c>
      <c r="C18" s="96">
        <f t="shared" si="6"/>
        <v>0</v>
      </c>
      <c r="D18" s="93">
        <f>B18</f>
        <v>0</v>
      </c>
      <c r="E18" s="96">
        <f t="shared" si="7"/>
        <v>0</v>
      </c>
      <c r="F18" s="93">
        <f>B18</f>
        <v>0</v>
      </c>
      <c r="G18" s="96">
        <f t="shared" si="8"/>
        <v>0</v>
      </c>
      <c r="H18" s="93">
        <f>B18</f>
        <v>0</v>
      </c>
      <c r="I18" s="96">
        <f t="shared" si="9"/>
        <v>0</v>
      </c>
      <c r="J18" s="93">
        <f>B18</f>
        <v>0</v>
      </c>
      <c r="K18" s="96">
        <f t="shared" si="10"/>
        <v>0</v>
      </c>
      <c r="L18" s="93">
        <f>B18</f>
        <v>0</v>
      </c>
      <c r="M18" s="96">
        <f t="shared" si="11"/>
        <v>0</v>
      </c>
    </row>
    <row r="19" spans="1:13" ht="15">
      <c r="A19" s="92" t="s">
        <v>129</v>
      </c>
      <c r="B19" s="93">
        <f>B7*0.005</f>
        <v>88.38</v>
      </c>
      <c r="C19" s="96">
        <f t="shared" si="6"/>
        <v>0.005</v>
      </c>
      <c r="D19" s="93">
        <f>D7*0.005</f>
        <v>132.57</v>
      </c>
      <c r="E19" s="96">
        <f t="shared" si="7"/>
        <v>0.005</v>
      </c>
      <c r="F19" s="93">
        <f>F7*0.005</f>
        <v>243.04500000000002</v>
      </c>
      <c r="G19" s="96">
        <f t="shared" si="8"/>
        <v>0.005</v>
      </c>
      <c r="H19" s="93">
        <f>H7*0.005</f>
        <v>265.14</v>
      </c>
      <c r="I19" s="96">
        <f t="shared" si="9"/>
        <v>0.005</v>
      </c>
      <c r="J19" s="93">
        <f>J7*0.005</f>
        <v>287.235</v>
      </c>
      <c r="K19" s="96">
        <f t="shared" si="10"/>
        <v>0.005</v>
      </c>
      <c r="L19" s="93">
        <f>L7*0.005</f>
        <v>309.33</v>
      </c>
      <c r="M19" s="96">
        <f t="shared" si="11"/>
        <v>0.005384615384615384</v>
      </c>
    </row>
    <row r="20" spans="1:13" ht="15">
      <c r="A20" s="92" t="s">
        <v>130</v>
      </c>
      <c r="B20" s="93"/>
      <c r="C20" s="96">
        <f t="shared" si="6"/>
        <v>0</v>
      </c>
      <c r="D20" s="93"/>
      <c r="E20" s="96">
        <f t="shared" si="7"/>
        <v>0</v>
      </c>
      <c r="F20" s="93"/>
      <c r="G20" s="96">
        <f t="shared" si="8"/>
        <v>0</v>
      </c>
      <c r="H20" s="93"/>
      <c r="I20" s="96">
        <f t="shared" si="9"/>
        <v>0</v>
      </c>
      <c r="J20" s="93"/>
      <c r="K20" s="96">
        <f t="shared" si="10"/>
        <v>0</v>
      </c>
      <c r="L20" s="93"/>
      <c r="M20" s="96">
        <f t="shared" si="11"/>
        <v>0</v>
      </c>
    </row>
    <row r="21" spans="1:13" ht="18" customHeight="1">
      <c r="A21" s="92" t="s">
        <v>131</v>
      </c>
      <c r="B21" s="93">
        <v>500</v>
      </c>
      <c r="C21" s="96">
        <f t="shared" si="6"/>
        <v>0.02828694274722788</v>
      </c>
      <c r="D21" s="93">
        <v>500</v>
      </c>
      <c r="E21" s="96">
        <f t="shared" si="7"/>
        <v>0.01885796183148525</v>
      </c>
      <c r="F21" s="93">
        <v>500</v>
      </c>
      <c r="G21" s="96">
        <f t="shared" si="8"/>
        <v>0.010286160998991956</v>
      </c>
      <c r="H21" s="93">
        <v>500</v>
      </c>
      <c r="I21" s="96">
        <f t="shared" si="9"/>
        <v>0.009428980915742626</v>
      </c>
      <c r="J21" s="93">
        <v>500</v>
      </c>
      <c r="K21" s="96">
        <f t="shared" si="10"/>
        <v>0.008703674691454732</v>
      </c>
      <c r="L21" s="93">
        <v>500</v>
      </c>
      <c r="M21" s="96">
        <f t="shared" si="11"/>
        <v>0.008703674691454732</v>
      </c>
    </row>
    <row r="22" spans="1:13" ht="15">
      <c r="A22" s="92" t="s">
        <v>132</v>
      </c>
      <c r="B22" s="93">
        <v>75</v>
      </c>
      <c r="C22" s="96">
        <f t="shared" si="6"/>
        <v>0.004243041412084182</v>
      </c>
      <c r="D22" s="93">
        <v>75</v>
      </c>
      <c r="E22" s="96">
        <f t="shared" si="7"/>
        <v>0.002828694274722788</v>
      </c>
      <c r="F22" s="93">
        <v>75</v>
      </c>
      <c r="G22" s="96">
        <f t="shared" si="8"/>
        <v>0.0015429241498487935</v>
      </c>
      <c r="H22" s="93">
        <v>75</v>
      </c>
      <c r="I22" s="96">
        <f t="shared" si="9"/>
        <v>0.001414347137361394</v>
      </c>
      <c r="J22" s="93">
        <v>75</v>
      </c>
      <c r="K22" s="96">
        <f t="shared" si="10"/>
        <v>0.00130555120371821</v>
      </c>
      <c r="L22" s="93">
        <v>75</v>
      </c>
      <c r="M22" s="96">
        <f t="shared" si="11"/>
        <v>0.00130555120371821</v>
      </c>
    </row>
    <row r="23" spans="1:13" ht="15">
      <c r="A23" s="92" t="s">
        <v>133</v>
      </c>
      <c r="B23" s="93">
        <v>200</v>
      </c>
      <c r="C23" s="96">
        <f t="shared" si="6"/>
        <v>0.011314777098891152</v>
      </c>
      <c r="D23" s="93">
        <f>B23</f>
        <v>200</v>
      </c>
      <c r="E23" s="96">
        <f t="shared" si="7"/>
        <v>0.007543184732594101</v>
      </c>
      <c r="F23" s="93">
        <f>D23</f>
        <v>200</v>
      </c>
      <c r="G23" s="96">
        <f t="shared" si="8"/>
        <v>0.004114464399596783</v>
      </c>
      <c r="H23" s="93">
        <f>F23</f>
        <v>200</v>
      </c>
      <c r="I23" s="96">
        <f t="shared" si="9"/>
        <v>0.0037715923662970507</v>
      </c>
      <c r="J23" s="93">
        <f>H23</f>
        <v>200</v>
      </c>
      <c r="K23" s="96">
        <f t="shared" si="10"/>
        <v>0.003481469876581893</v>
      </c>
      <c r="L23" s="93">
        <f>J23</f>
        <v>200</v>
      </c>
      <c r="M23" s="96">
        <f t="shared" si="11"/>
        <v>0.003481469876581893</v>
      </c>
    </row>
    <row r="24" spans="1:13" ht="15">
      <c r="A24" s="92" t="s">
        <v>134</v>
      </c>
      <c r="B24" s="93">
        <v>200</v>
      </c>
      <c r="C24" s="96">
        <f t="shared" si="6"/>
        <v>0.011314777098891152</v>
      </c>
      <c r="D24" s="93">
        <f>B24</f>
        <v>200</v>
      </c>
      <c r="E24" s="96">
        <f t="shared" si="7"/>
        <v>0.007543184732594101</v>
      </c>
      <c r="F24" s="93">
        <f>D24</f>
        <v>200</v>
      </c>
      <c r="G24" s="96">
        <f t="shared" si="8"/>
        <v>0.004114464399596783</v>
      </c>
      <c r="H24" s="93">
        <f>F24</f>
        <v>200</v>
      </c>
      <c r="I24" s="96">
        <f t="shared" si="9"/>
        <v>0.0037715923662970507</v>
      </c>
      <c r="J24" s="93">
        <f>H24</f>
        <v>200</v>
      </c>
      <c r="K24" s="96">
        <f t="shared" si="10"/>
        <v>0.003481469876581893</v>
      </c>
      <c r="L24" s="93">
        <f>J24</f>
        <v>200</v>
      </c>
      <c r="M24" s="96">
        <f t="shared" si="11"/>
        <v>0.003481469876581893</v>
      </c>
    </row>
    <row r="25" spans="1:13" ht="15">
      <c r="A25" s="92" t="s">
        <v>135</v>
      </c>
      <c r="B25" s="93">
        <f>Оборудование!H9/50</f>
        <v>1333.2</v>
      </c>
      <c r="C25" s="96">
        <f t="shared" si="6"/>
        <v>0.07542430414120842</v>
      </c>
      <c r="D25" s="93">
        <f>B25</f>
        <v>1333.2</v>
      </c>
      <c r="E25" s="96">
        <f t="shared" si="7"/>
        <v>0.05028286942747228</v>
      </c>
      <c r="F25" s="93">
        <f>B25</f>
        <v>1333.2</v>
      </c>
      <c r="G25" s="96">
        <f t="shared" si="8"/>
        <v>0.02742701968771215</v>
      </c>
      <c r="H25" s="93">
        <f>B25</f>
        <v>1333.2</v>
      </c>
      <c r="I25" s="96">
        <f t="shared" si="9"/>
        <v>0.02514143471373614</v>
      </c>
      <c r="J25" s="93">
        <f>B25</f>
        <v>1333.2</v>
      </c>
      <c r="K25" s="96">
        <f t="shared" si="10"/>
        <v>0.0232074781972949</v>
      </c>
      <c r="L25" s="93">
        <f>B25</f>
        <v>1333.2</v>
      </c>
      <c r="M25" s="96">
        <f t="shared" si="11"/>
        <v>0.0232074781972949</v>
      </c>
    </row>
    <row r="26" spans="1:13" ht="15">
      <c r="A26" s="92" t="s">
        <v>136</v>
      </c>
      <c r="B26" s="93">
        <v>2000</v>
      </c>
      <c r="C26" s="96">
        <f t="shared" si="6"/>
        <v>0.11314777098891152</v>
      </c>
      <c r="D26" s="93">
        <f>B26</f>
        <v>2000</v>
      </c>
      <c r="E26" s="96">
        <f t="shared" si="7"/>
        <v>0.075431847325941</v>
      </c>
      <c r="F26" s="93">
        <f>D26</f>
        <v>2000</v>
      </c>
      <c r="G26" s="96">
        <f t="shared" si="8"/>
        <v>0.041144643995967824</v>
      </c>
      <c r="H26" s="93">
        <f>F26</f>
        <v>2000</v>
      </c>
      <c r="I26" s="96">
        <f t="shared" si="9"/>
        <v>0.0377159236629705</v>
      </c>
      <c r="J26" s="93">
        <f>H26</f>
        <v>2000</v>
      </c>
      <c r="K26" s="96">
        <f t="shared" si="10"/>
        <v>0.03481469876581893</v>
      </c>
      <c r="L26" s="93">
        <f>J26</f>
        <v>2000</v>
      </c>
      <c r="M26" s="96">
        <f t="shared" si="11"/>
        <v>0.03481469876581893</v>
      </c>
    </row>
    <row r="27" spans="1:13" ht="15">
      <c r="A27" s="92" t="s">
        <v>137</v>
      </c>
      <c r="B27" s="93">
        <v>1000</v>
      </c>
      <c r="C27" s="103">
        <f t="shared" si="6"/>
        <v>0.05657388549445576</v>
      </c>
      <c r="D27" s="93">
        <v>1000</v>
      </c>
      <c r="E27" s="96">
        <f t="shared" si="7"/>
        <v>0.0377159236629705</v>
      </c>
      <c r="F27" s="93">
        <v>2000</v>
      </c>
      <c r="G27" s="96">
        <f t="shared" si="8"/>
        <v>0.041144643995967824</v>
      </c>
      <c r="H27" s="93">
        <v>1000</v>
      </c>
      <c r="I27" s="96">
        <f t="shared" si="9"/>
        <v>0.01885796183148525</v>
      </c>
      <c r="J27" s="93">
        <v>1000</v>
      </c>
      <c r="K27" s="96">
        <f t="shared" si="10"/>
        <v>0.017407349382909464</v>
      </c>
      <c r="L27" s="93">
        <v>1000</v>
      </c>
      <c r="M27" s="96">
        <f t="shared" si="11"/>
        <v>0.017407349382909464</v>
      </c>
    </row>
    <row r="28" spans="1:13" ht="15">
      <c r="A28" s="97" t="s">
        <v>138</v>
      </c>
      <c r="B28" s="104">
        <f>SUM(B17:B27)</f>
        <v>5781.87</v>
      </c>
      <c r="C28" s="96">
        <f t="shared" si="6"/>
        <v>0.32710285132382894</v>
      </c>
      <c r="D28" s="104">
        <f>SUM(D17:D27)</f>
        <v>5826.06</v>
      </c>
      <c r="E28" s="96">
        <f t="shared" si="7"/>
        <v>0.21973523421588595</v>
      </c>
      <c r="F28" s="104">
        <f>SUM(F17:F27)</f>
        <v>6936.535</v>
      </c>
      <c r="G28" s="96">
        <f t="shared" si="8"/>
        <v>0.14270063157028534</v>
      </c>
      <c r="H28" s="104">
        <f>SUM(H17:H27)</f>
        <v>5958.63</v>
      </c>
      <c r="I28" s="96">
        <f t="shared" si="9"/>
        <v>0.11236761710794298</v>
      </c>
      <c r="J28" s="104">
        <f>SUM(J17:J27)</f>
        <v>5980.725</v>
      </c>
      <c r="K28" s="96">
        <f t="shared" si="10"/>
        <v>0.10410856963810121</v>
      </c>
      <c r="L28" s="104">
        <f>SUM(L17:L27)</f>
        <v>6002.82</v>
      </c>
      <c r="M28" s="96">
        <f t="shared" si="11"/>
        <v>0.10449318502271658</v>
      </c>
    </row>
    <row r="29" spans="1:13" ht="15">
      <c r="A29" s="195"/>
      <c r="B29" s="195"/>
      <c r="C29" s="195"/>
      <c r="D29" s="195"/>
      <c r="E29" s="195"/>
      <c r="F29" s="195"/>
      <c r="G29" s="195"/>
      <c r="H29" s="195"/>
      <c r="I29" s="105"/>
      <c r="J29" s="105"/>
      <c r="K29" s="105"/>
      <c r="L29" s="105"/>
      <c r="M29" s="105"/>
    </row>
    <row r="30" spans="1:13" ht="15">
      <c r="A30" s="97" t="s">
        <v>139</v>
      </c>
      <c r="B30" s="104">
        <f>B32/B3</f>
        <v>43.947988333333335</v>
      </c>
      <c r="C30" s="96"/>
      <c r="D30" s="104">
        <f>D32/D3</f>
        <v>36.04036333333333</v>
      </c>
      <c r="E30" s="96"/>
      <c r="F30" s="104">
        <f>F32/F3</f>
        <v>30.36676484848485</v>
      </c>
      <c r="G30" s="96"/>
      <c r="H30" s="104">
        <f>H32/H3</f>
        <v>28.132738333333332</v>
      </c>
      <c r="I30" s="96"/>
      <c r="J30" s="104">
        <f>J32/J3</f>
        <v>27.524459487179485</v>
      </c>
      <c r="K30" s="96"/>
      <c r="L30" s="104">
        <f>L32/L3</f>
        <v>27.003077619047616</v>
      </c>
      <c r="M30" s="96"/>
    </row>
    <row r="31" spans="1:13" ht="15">
      <c r="A31" s="195"/>
      <c r="B31" s="195"/>
      <c r="C31" s="195"/>
      <c r="D31" s="195"/>
      <c r="E31" s="195"/>
      <c r="F31" s="195"/>
      <c r="G31" s="195"/>
      <c r="H31" s="195"/>
      <c r="I31" s="105"/>
      <c r="J31" s="105"/>
      <c r="K31" s="105"/>
      <c r="L31" s="105"/>
      <c r="M31" s="105"/>
    </row>
    <row r="32" spans="1:13" ht="15">
      <c r="A32" s="97" t="s">
        <v>140</v>
      </c>
      <c r="B32" s="104">
        <f>B15+B28</f>
        <v>10547.5172</v>
      </c>
      <c r="C32" s="96">
        <f>B32/$B$7</f>
        <v>0.5967140303236026</v>
      </c>
      <c r="D32" s="104">
        <f>D15+D28</f>
        <v>12974.5308</v>
      </c>
      <c r="E32" s="96">
        <f>D32/$D$7</f>
        <v>0.4893464132156597</v>
      </c>
      <c r="F32" s="104">
        <f>F15+F28</f>
        <v>20042.0648</v>
      </c>
      <c r="G32" s="96">
        <f>F32/$F$7</f>
        <v>0.41231181057005906</v>
      </c>
      <c r="H32" s="104">
        <f>H15+H28</f>
        <v>20255.5716</v>
      </c>
      <c r="I32" s="96">
        <f>H32/$H$7</f>
        <v>0.3819787961077167</v>
      </c>
      <c r="J32" s="104">
        <f>J15+J28</f>
        <v>21469.0784</v>
      </c>
      <c r="K32" s="96">
        <f>J32/$J$7</f>
        <v>0.3737197486378749</v>
      </c>
      <c r="L32" s="104">
        <f>L15+L28</f>
        <v>22682.585199999998</v>
      </c>
      <c r="M32" s="96">
        <f>L32/$J$7</f>
        <v>0.39484368548401133</v>
      </c>
    </row>
    <row r="33" spans="1:13" ht="15">
      <c r="A33" s="195"/>
      <c r="B33" s="195"/>
      <c r="C33" s="195"/>
      <c r="D33" s="195"/>
      <c r="E33" s="195"/>
      <c r="F33" s="195"/>
      <c r="G33" s="195"/>
      <c r="H33" s="195"/>
      <c r="I33" s="106"/>
      <c r="J33" s="106"/>
      <c r="K33" s="106"/>
      <c r="L33" s="106"/>
      <c r="M33" s="106"/>
    </row>
    <row r="34" spans="1:13" ht="18.75" customHeight="1">
      <c r="A34" s="97" t="s">
        <v>141</v>
      </c>
      <c r="B34" s="104">
        <f>B7-B15-B28</f>
        <v>7128.482800000001</v>
      </c>
      <c r="C34" s="96">
        <f>B34/$B$7</f>
        <v>0.4032859696763974</v>
      </c>
      <c r="D34" s="104">
        <f>D7-D15-D28</f>
        <v>13539.4692</v>
      </c>
      <c r="E34" s="96">
        <f>D34/$D$7</f>
        <v>0.5106535867843404</v>
      </c>
      <c r="F34" s="107">
        <f>F7-F15-F28</f>
        <v>28566.935199999996</v>
      </c>
      <c r="G34" s="96">
        <f>F34/$F$7</f>
        <v>0.5876881894299408</v>
      </c>
      <c r="H34" s="107">
        <f>H7-H15-H28</f>
        <v>32772.428400000004</v>
      </c>
      <c r="I34" s="96">
        <f>H34/$H$7</f>
        <v>0.6180212038922834</v>
      </c>
      <c r="J34" s="104">
        <f>J7-J15-J28</f>
        <v>35977.9216</v>
      </c>
      <c r="K34" s="96">
        <f>J34/$J$7</f>
        <v>0.6262802513621251</v>
      </c>
      <c r="L34" s="104">
        <f>L7-L15-L28</f>
        <v>39183.414800000006</v>
      </c>
      <c r="M34" s="96">
        <f>L34/$J$7</f>
        <v>0.6820793914390657</v>
      </c>
    </row>
    <row r="35" spans="1:12" ht="15">
      <c r="A35" s="108"/>
      <c r="B35" s="108"/>
      <c r="C35" s="109"/>
      <c r="D35" s="108"/>
      <c r="E35" s="109"/>
      <c r="F35" s="108"/>
      <c r="G35" s="109"/>
      <c r="H35" s="109"/>
      <c r="I35" s="109"/>
      <c r="J35" s="108"/>
      <c r="L35" s="108"/>
    </row>
    <row r="36" spans="1:12" ht="15">
      <c r="A36" s="108"/>
      <c r="B36" s="108"/>
      <c r="C36" s="109"/>
      <c r="D36" s="108"/>
      <c r="E36" s="109"/>
      <c r="F36" s="108"/>
      <c r="G36" s="109"/>
      <c r="H36" s="109"/>
      <c r="I36" s="109"/>
      <c r="J36" s="108"/>
      <c r="L36" s="108"/>
    </row>
    <row r="37" spans="2:9" ht="12.75">
      <c r="B37" s="110"/>
      <c r="C37" s="111"/>
      <c r="D37" s="110"/>
      <c r="E37" s="111"/>
      <c r="F37" s="110"/>
      <c r="G37" s="111"/>
      <c r="H37" s="110"/>
      <c r="I37" s="111"/>
    </row>
    <row r="38" spans="1:13" ht="12.75">
      <c r="A38" s="112"/>
      <c r="B38" s="112"/>
      <c r="C38" s="113"/>
      <c r="D38" s="112"/>
      <c r="E38" s="113"/>
      <c r="F38" s="112"/>
      <c r="G38" s="113"/>
      <c r="H38" s="112"/>
      <c r="I38" s="113"/>
      <c r="K38" s="81"/>
      <c r="M38" s="81"/>
    </row>
    <row r="39" spans="1:13" ht="12.75">
      <c r="A39" s="112"/>
      <c r="B39" s="112"/>
      <c r="C39" s="113"/>
      <c r="D39" s="112"/>
      <c r="E39" s="113"/>
      <c r="F39" s="112"/>
      <c r="G39" s="113"/>
      <c r="H39" s="112"/>
      <c r="I39" s="113"/>
      <c r="K39" s="81"/>
      <c r="M39" s="81"/>
    </row>
    <row r="40" spans="1:13" ht="12.75">
      <c r="A40" s="112"/>
      <c r="B40" s="112"/>
      <c r="C40" s="113"/>
      <c r="D40" s="112"/>
      <c r="E40" s="113"/>
      <c r="F40" s="112"/>
      <c r="G40" s="113"/>
      <c r="H40" s="112"/>
      <c r="I40" s="113"/>
      <c r="K40" s="33"/>
      <c r="M40" s="33"/>
    </row>
    <row r="41" spans="1:13" ht="12.75">
      <c r="A41" s="112"/>
      <c r="B41" s="112"/>
      <c r="C41" s="113"/>
      <c r="D41" s="112"/>
      <c r="E41" s="113"/>
      <c r="F41" s="112"/>
      <c r="G41" s="113"/>
      <c r="H41" s="112"/>
      <c r="I41" s="113"/>
      <c r="K41" s="81"/>
      <c r="M41" s="81"/>
    </row>
    <row r="42" spans="1:13" ht="12.75">
      <c r="A42" s="112"/>
      <c r="B42" s="112"/>
      <c r="C42" s="113"/>
      <c r="D42" s="112"/>
      <c r="E42" s="113"/>
      <c r="F42" s="112"/>
      <c r="G42" s="113"/>
      <c r="H42" s="112"/>
      <c r="I42" s="113"/>
      <c r="K42" s="81"/>
      <c r="M42" s="81"/>
    </row>
    <row r="43" spans="1:9" ht="12.75">
      <c r="A43" s="112"/>
      <c r="B43" s="112"/>
      <c r="C43" s="113"/>
      <c r="D43" s="112"/>
      <c r="E43" s="113"/>
      <c r="F43" s="112"/>
      <c r="G43" s="113"/>
      <c r="H43" s="112"/>
      <c r="I43" s="113"/>
    </row>
    <row r="44" spans="1:9" ht="12.75">
      <c r="A44" s="112"/>
      <c r="B44" s="112"/>
      <c r="C44" s="113"/>
      <c r="D44" s="112"/>
      <c r="E44" s="113"/>
      <c r="F44" s="112"/>
      <c r="G44" s="113"/>
      <c r="H44" s="112"/>
      <c r="I44" s="113"/>
    </row>
    <row r="45" spans="1:9" ht="12.75">
      <c r="A45" s="112"/>
      <c r="B45" s="112"/>
      <c r="C45" s="113"/>
      <c r="D45" s="112"/>
      <c r="E45" s="113"/>
      <c r="F45" s="112"/>
      <c r="G45" s="113"/>
      <c r="H45" s="112"/>
      <c r="I45" s="113"/>
    </row>
    <row r="46" spans="1:9" ht="12.75">
      <c r="A46" s="35"/>
      <c r="B46" s="112"/>
      <c r="C46" s="113"/>
      <c r="D46" s="112"/>
      <c r="E46" s="113"/>
      <c r="F46" s="112"/>
      <c r="G46" s="113"/>
      <c r="H46" s="113"/>
      <c r="I46" s="113"/>
    </row>
    <row r="47" spans="1:9" ht="12.75">
      <c r="A47" s="35"/>
      <c r="B47" s="112"/>
      <c r="C47" s="113"/>
      <c r="D47" s="112"/>
      <c r="E47" s="113"/>
      <c r="F47" s="112"/>
      <c r="G47" s="113"/>
      <c r="H47" s="113"/>
      <c r="I47" s="113"/>
    </row>
    <row r="48" spans="2:9" ht="12.75">
      <c r="B48" s="110"/>
      <c r="C48" s="111"/>
      <c r="D48" s="110"/>
      <c r="E48" s="111"/>
      <c r="F48" s="110"/>
      <c r="G48" s="111"/>
      <c r="H48" s="111"/>
      <c r="I48" s="111"/>
    </row>
    <row r="49" spans="2:9" ht="12.75">
      <c r="B49" s="110"/>
      <c r="C49" s="111"/>
      <c r="D49" s="110"/>
      <c r="E49" s="111"/>
      <c r="F49" s="110"/>
      <c r="G49" s="111"/>
      <c r="H49" s="111"/>
      <c r="I49" s="111"/>
    </row>
    <row r="50" spans="2:9" ht="12.75">
      <c r="B50" s="110"/>
      <c r="C50" s="111"/>
      <c r="D50" s="110"/>
      <c r="E50" s="111"/>
      <c r="F50" s="110"/>
      <c r="G50" s="111"/>
      <c r="H50" s="111"/>
      <c r="I50" s="111"/>
    </row>
    <row r="51" spans="2:9" ht="12.75">
      <c r="B51" s="110"/>
      <c r="C51" s="111"/>
      <c r="D51" s="110"/>
      <c r="E51" s="111"/>
      <c r="F51" s="110"/>
      <c r="G51" s="111"/>
      <c r="H51" s="111"/>
      <c r="I51" s="111"/>
    </row>
  </sheetData>
  <sheetProtection/>
  <mergeCells count="5">
    <mergeCell ref="A33:H33"/>
    <mergeCell ref="A8:H8"/>
    <mergeCell ref="A16:H16"/>
    <mergeCell ref="A29:H29"/>
    <mergeCell ref="A31:H3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82"/>
  <sheetViews>
    <sheetView workbookViewId="0" topLeftCell="A1">
      <pane xSplit="1" ySplit="9" topLeftCell="B16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27" sqref="E27"/>
    </sheetView>
  </sheetViews>
  <sheetFormatPr defaultColWidth="9.00390625" defaultRowHeight="12.75"/>
  <cols>
    <col min="1" max="1" width="34.875" style="47" customWidth="1"/>
    <col min="2" max="2" width="12.25390625" style="47" customWidth="1"/>
    <col min="3" max="10" width="10.375" style="47" customWidth="1"/>
    <col min="11" max="11" width="10.375" style="114" customWidth="1"/>
    <col min="12" max="13" width="10.375" style="47" customWidth="1"/>
    <col min="14" max="14" width="11.125" style="47" customWidth="1"/>
    <col min="15" max="16" width="10.00390625" style="47" customWidth="1"/>
    <col min="17" max="17" width="11.00390625" style="47" customWidth="1"/>
    <col min="18" max="18" width="11.625" style="47" customWidth="1"/>
    <col min="19" max="21" width="11.25390625" style="47" customWidth="1"/>
    <col min="22" max="22" width="11.625" style="47" customWidth="1"/>
    <col min="23" max="23" width="11.125" style="47" customWidth="1"/>
    <col min="24" max="24" width="11.00390625" style="47" customWidth="1"/>
    <col min="25" max="25" width="11.125" style="47" customWidth="1"/>
    <col min="26" max="26" width="11.25390625" style="47" customWidth="1"/>
    <col min="27" max="28" width="11.125" style="47" customWidth="1"/>
    <col min="29" max="30" width="11.00390625" style="47" customWidth="1"/>
    <col min="31" max="31" width="11.25390625" style="47" customWidth="1"/>
    <col min="32" max="32" width="11.125" style="47" customWidth="1"/>
    <col min="33" max="33" width="10.75390625" style="47" customWidth="1"/>
    <col min="34" max="34" width="11.00390625" style="47" customWidth="1"/>
    <col min="35" max="35" width="10.625" style="47" customWidth="1"/>
    <col min="36" max="36" width="10.75390625" style="47" customWidth="1"/>
    <col min="37" max="37" width="11.125" style="47" customWidth="1"/>
    <col min="38" max="39" width="10.75390625" style="47" customWidth="1"/>
    <col min="40" max="40" width="11.125" style="47" customWidth="1"/>
    <col min="41" max="45" width="10.625" style="47" customWidth="1"/>
    <col min="46" max="49" width="10.75390625" style="47" customWidth="1"/>
    <col min="50" max="50" width="11.875" style="47" customWidth="1"/>
    <col min="51" max="51" width="12.75390625" style="47" customWidth="1"/>
    <col min="52" max="52" width="12.375" style="47" customWidth="1"/>
    <col min="53" max="53" width="11.125" style="47" customWidth="1"/>
    <col min="54" max="54" width="13.00390625" style="47" customWidth="1"/>
    <col min="55" max="55" width="12.625" style="47" customWidth="1"/>
    <col min="56" max="56" width="12.125" style="47" customWidth="1"/>
    <col min="57" max="57" width="11.625" style="47" customWidth="1"/>
    <col min="58" max="58" width="12.375" style="47" customWidth="1"/>
    <col min="59" max="59" width="11.25390625" style="47" customWidth="1"/>
    <col min="60" max="60" width="11.00390625" style="47" customWidth="1"/>
    <col min="61" max="61" width="11.625" style="47" customWidth="1"/>
    <col min="62" max="62" width="11.25390625" style="47" customWidth="1"/>
    <col min="63" max="63" width="10.75390625" style="47" customWidth="1"/>
    <col min="64" max="64" width="10.25390625" style="47" customWidth="1"/>
    <col min="65" max="65" width="10.875" style="47" customWidth="1"/>
    <col min="66" max="66" width="12.125" style="47" customWidth="1"/>
    <col min="67" max="16384" width="9.125" style="47" customWidth="1"/>
  </cols>
  <sheetData>
    <row r="1" spans="1:66" ht="18.75">
      <c r="A1" s="115"/>
      <c r="B1" s="196" t="s">
        <v>142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16" t="s">
        <v>143</v>
      </c>
      <c r="O1" s="197" t="s">
        <v>144</v>
      </c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17" t="s">
        <v>143</v>
      </c>
      <c r="AB1" s="198" t="s">
        <v>145</v>
      </c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18" t="s">
        <v>143</v>
      </c>
      <c r="AO1" s="199" t="s">
        <v>146</v>
      </c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19" t="s">
        <v>143</v>
      </c>
      <c r="BB1" s="200" t="s">
        <v>147</v>
      </c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120" t="s">
        <v>143</v>
      </c>
    </row>
    <row r="2" spans="2:66" ht="12.75">
      <c r="B2" s="51" t="s">
        <v>148</v>
      </c>
      <c r="C2" s="51" t="s">
        <v>149</v>
      </c>
      <c r="D2" s="51" t="s">
        <v>150</v>
      </c>
      <c r="E2" s="51" t="s">
        <v>151</v>
      </c>
      <c r="F2" s="51" t="s">
        <v>152</v>
      </c>
      <c r="G2" s="51" t="s">
        <v>153</v>
      </c>
      <c r="H2" s="51" t="s">
        <v>154</v>
      </c>
      <c r="I2" s="51" t="s">
        <v>155</v>
      </c>
      <c r="J2" s="51" t="s">
        <v>156</v>
      </c>
      <c r="K2" s="51" t="s">
        <v>157</v>
      </c>
      <c r="L2" s="51" t="s">
        <v>158</v>
      </c>
      <c r="M2" s="121" t="s">
        <v>159</v>
      </c>
      <c r="N2" s="122" t="s">
        <v>160</v>
      </c>
      <c r="O2" s="51" t="s">
        <v>148</v>
      </c>
      <c r="P2" s="51" t="s">
        <v>149</v>
      </c>
      <c r="Q2" s="51" t="s">
        <v>150</v>
      </c>
      <c r="R2" s="51" t="s">
        <v>151</v>
      </c>
      <c r="S2" s="51" t="s">
        <v>152</v>
      </c>
      <c r="T2" s="51" t="s">
        <v>153</v>
      </c>
      <c r="U2" s="51" t="s">
        <v>154</v>
      </c>
      <c r="V2" s="51" t="s">
        <v>155</v>
      </c>
      <c r="W2" s="51" t="s">
        <v>156</v>
      </c>
      <c r="X2" s="51" t="s">
        <v>157</v>
      </c>
      <c r="Y2" s="51" t="s">
        <v>158</v>
      </c>
      <c r="Z2" s="121" t="s">
        <v>159</v>
      </c>
      <c r="AA2" s="122" t="s">
        <v>161</v>
      </c>
      <c r="AB2" s="51" t="s">
        <v>148</v>
      </c>
      <c r="AC2" s="51" t="s">
        <v>149</v>
      </c>
      <c r="AD2" s="51" t="s">
        <v>150</v>
      </c>
      <c r="AE2" s="51" t="s">
        <v>151</v>
      </c>
      <c r="AF2" s="51" t="s">
        <v>152</v>
      </c>
      <c r="AG2" s="51" t="s">
        <v>153</v>
      </c>
      <c r="AH2" s="51" t="s">
        <v>154</v>
      </c>
      <c r="AI2" s="51" t="s">
        <v>155</v>
      </c>
      <c r="AJ2" s="51" t="s">
        <v>156</v>
      </c>
      <c r="AK2" s="51" t="s">
        <v>157</v>
      </c>
      <c r="AL2" s="51" t="s">
        <v>158</v>
      </c>
      <c r="AM2" s="121" t="s">
        <v>159</v>
      </c>
      <c r="AN2" s="122" t="s">
        <v>162</v>
      </c>
      <c r="AO2" s="51" t="s">
        <v>148</v>
      </c>
      <c r="AP2" s="51" t="s">
        <v>149</v>
      </c>
      <c r="AQ2" s="51" t="s">
        <v>150</v>
      </c>
      <c r="AR2" s="51" t="s">
        <v>151</v>
      </c>
      <c r="AS2" s="51" t="s">
        <v>152</v>
      </c>
      <c r="AT2" s="51" t="s">
        <v>153</v>
      </c>
      <c r="AU2" s="51" t="s">
        <v>154</v>
      </c>
      <c r="AV2" s="51" t="s">
        <v>155</v>
      </c>
      <c r="AW2" s="51" t="s">
        <v>156</v>
      </c>
      <c r="AX2" s="51" t="s">
        <v>157</v>
      </c>
      <c r="AY2" s="51" t="s">
        <v>158</v>
      </c>
      <c r="AZ2" s="121" t="s">
        <v>159</v>
      </c>
      <c r="BA2" s="122" t="s">
        <v>163</v>
      </c>
      <c r="BB2" s="51" t="s">
        <v>148</v>
      </c>
      <c r="BC2" s="51" t="s">
        <v>149</v>
      </c>
      <c r="BD2" s="51" t="s">
        <v>150</v>
      </c>
      <c r="BE2" s="51" t="s">
        <v>151</v>
      </c>
      <c r="BF2" s="51" t="s">
        <v>152</v>
      </c>
      <c r="BG2" s="51" t="s">
        <v>153</v>
      </c>
      <c r="BH2" s="51" t="s">
        <v>154</v>
      </c>
      <c r="BI2" s="51" t="s">
        <v>155</v>
      </c>
      <c r="BJ2" s="51" t="s">
        <v>156</v>
      </c>
      <c r="BK2" s="51" t="s">
        <v>157</v>
      </c>
      <c r="BL2" s="51" t="s">
        <v>158</v>
      </c>
      <c r="BM2" s="121" t="s">
        <v>159</v>
      </c>
      <c r="BN2" s="122" t="s">
        <v>164</v>
      </c>
    </row>
    <row r="3" spans="2:66" ht="12.75">
      <c r="B3" s="51" t="s">
        <v>165</v>
      </c>
      <c r="C3" s="51" t="s">
        <v>166</v>
      </c>
      <c r="D3" s="51" t="s">
        <v>167</v>
      </c>
      <c r="E3" s="51" t="s">
        <v>168</v>
      </c>
      <c r="F3" s="51" t="s">
        <v>169</v>
      </c>
      <c r="G3" s="51" t="s">
        <v>170</v>
      </c>
      <c r="H3" s="51" t="s">
        <v>171</v>
      </c>
      <c r="I3" s="51" t="s">
        <v>172</v>
      </c>
      <c r="J3" s="51" t="s">
        <v>173</v>
      </c>
      <c r="K3" s="51" t="s">
        <v>174</v>
      </c>
      <c r="L3" s="51" t="s">
        <v>175</v>
      </c>
      <c r="M3" s="51" t="s">
        <v>176</v>
      </c>
      <c r="N3" s="122"/>
      <c r="O3" s="51" t="s">
        <v>165</v>
      </c>
      <c r="P3" s="51" t="s">
        <v>166</v>
      </c>
      <c r="Q3" s="51" t="s">
        <v>167</v>
      </c>
      <c r="R3" s="51" t="s">
        <v>168</v>
      </c>
      <c r="S3" s="51" t="s">
        <v>169</v>
      </c>
      <c r="T3" s="51" t="s">
        <v>170</v>
      </c>
      <c r="U3" s="51" t="s">
        <v>171</v>
      </c>
      <c r="V3" s="51" t="s">
        <v>172</v>
      </c>
      <c r="W3" s="51" t="s">
        <v>173</v>
      </c>
      <c r="X3" s="51" t="s">
        <v>174</v>
      </c>
      <c r="Y3" s="51" t="s">
        <v>175</v>
      </c>
      <c r="Z3" s="51" t="s">
        <v>176</v>
      </c>
      <c r="AA3" s="122"/>
      <c r="AB3" s="51" t="s">
        <v>165</v>
      </c>
      <c r="AC3" s="51" t="s">
        <v>166</v>
      </c>
      <c r="AD3" s="51" t="s">
        <v>167</v>
      </c>
      <c r="AE3" s="51" t="s">
        <v>168</v>
      </c>
      <c r="AF3" s="51" t="s">
        <v>169</v>
      </c>
      <c r="AG3" s="51" t="s">
        <v>170</v>
      </c>
      <c r="AH3" s="51" t="s">
        <v>171</v>
      </c>
      <c r="AI3" s="51" t="s">
        <v>172</v>
      </c>
      <c r="AJ3" s="51" t="s">
        <v>173</v>
      </c>
      <c r="AK3" s="51" t="s">
        <v>174</v>
      </c>
      <c r="AL3" s="51" t="s">
        <v>175</v>
      </c>
      <c r="AM3" s="51" t="s">
        <v>176</v>
      </c>
      <c r="AN3" s="122"/>
      <c r="AO3" s="51" t="s">
        <v>165</v>
      </c>
      <c r="AP3" s="51" t="s">
        <v>166</v>
      </c>
      <c r="AQ3" s="51" t="s">
        <v>167</v>
      </c>
      <c r="AR3" s="51" t="s">
        <v>168</v>
      </c>
      <c r="AS3" s="51" t="s">
        <v>169</v>
      </c>
      <c r="AT3" s="51" t="s">
        <v>170</v>
      </c>
      <c r="AU3" s="51" t="s">
        <v>171</v>
      </c>
      <c r="AV3" s="51" t="s">
        <v>172</v>
      </c>
      <c r="AW3" s="51" t="s">
        <v>173</v>
      </c>
      <c r="AX3" s="51" t="s">
        <v>174</v>
      </c>
      <c r="AY3" s="51" t="s">
        <v>175</v>
      </c>
      <c r="AZ3" s="51" t="s">
        <v>176</v>
      </c>
      <c r="BA3" s="122"/>
      <c r="BB3" s="51" t="s">
        <v>165</v>
      </c>
      <c r="BC3" s="51" t="s">
        <v>166</v>
      </c>
      <c r="BD3" s="51" t="s">
        <v>167</v>
      </c>
      <c r="BE3" s="51" t="s">
        <v>168</v>
      </c>
      <c r="BF3" s="51" t="s">
        <v>169</v>
      </c>
      <c r="BG3" s="51" t="s">
        <v>170</v>
      </c>
      <c r="BH3" s="51" t="s">
        <v>171</v>
      </c>
      <c r="BI3" s="51" t="s">
        <v>172</v>
      </c>
      <c r="BJ3" s="51" t="s">
        <v>173</v>
      </c>
      <c r="BK3" s="51" t="s">
        <v>174</v>
      </c>
      <c r="BL3" s="51" t="s">
        <v>175</v>
      </c>
      <c r="BM3" s="51" t="s">
        <v>176</v>
      </c>
      <c r="BN3" s="122"/>
    </row>
    <row r="4" spans="1:66" s="108" customFormat="1" ht="29.25">
      <c r="A4" s="88" t="s">
        <v>177</v>
      </c>
      <c r="B4" s="123">
        <f>'Прибыль в месяц'!B2</f>
        <v>8</v>
      </c>
      <c r="C4" s="123">
        <f>'Прибыль в месяц'!B2</f>
        <v>8</v>
      </c>
      <c r="D4" s="123">
        <f>'Прибыль в месяц'!D2</f>
        <v>12</v>
      </c>
      <c r="E4" s="123">
        <f>'Прибыль в месяц'!D2</f>
        <v>12</v>
      </c>
      <c r="F4" s="123">
        <f>'Прибыль в месяц'!F2</f>
        <v>22</v>
      </c>
      <c r="G4" s="123">
        <f>'Прибыль в месяц'!F2</f>
        <v>22</v>
      </c>
      <c r="H4" s="123">
        <f>'Прибыль в месяц'!F2</f>
        <v>22</v>
      </c>
      <c r="I4" s="123">
        <f>H4</f>
        <v>22</v>
      </c>
      <c r="J4" s="123">
        <f>I4</f>
        <v>22</v>
      </c>
      <c r="K4" s="123">
        <f>J4</f>
        <v>22</v>
      </c>
      <c r="L4" s="123">
        <f>K4</f>
        <v>22</v>
      </c>
      <c r="M4" s="123">
        <f>L4</f>
        <v>22</v>
      </c>
      <c r="N4" s="124"/>
      <c r="O4" s="125">
        <f>M4</f>
        <v>22</v>
      </c>
      <c r="P4" s="125">
        <f>O4</f>
        <v>22</v>
      </c>
      <c r="Q4" s="125">
        <f aca="true" t="shared" si="0" ref="Q4:Z4">O4</f>
        <v>22</v>
      </c>
      <c r="R4" s="125">
        <f t="shared" si="0"/>
        <v>22</v>
      </c>
      <c r="S4" s="125">
        <f t="shared" si="0"/>
        <v>22</v>
      </c>
      <c r="T4" s="125">
        <f t="shared" si="0"/>
        <v>22</v>
      </c>
      <c r="U4" s="125">
        <f t="shared" si="0"/>
        <v>22</v>
      </c>
      <c r="V4" s="125">
        <f t="shared" si="0"/>
        <v>22</v>
      </c>
      <c r="W4" s="125">
        <f t="shared" si="0"/>
        <v>22</v>
      </c>
      <c r="X4" s="125">
        <f t="shared" si="0"/>
        <v>22</v>
      </c>
      <c r="Y4" s="125">
        <f t="shared" si="0"/>
        <v>22</v>
      </c>
      <c r="Z4" s="125">
        <f t="shared" si="0"/>
        <v>22</v>
      </c>
      <c r="AA4" s="124"/>
      <c r="AB4" s="123">
        <f>Z4</f>
        <v>22</v>
      </c>
      <c r="AC4" s="123">
        <f aca="true" t="shared" si="1" ref="AC4:AM4">AB4</f>
        <v>22</v>
      </c>
      <c r="AD4" s="123">
        <f t="shared" si="1"/>
        <v>22</v>
      </c>
      <c r="AE4" s="123">
        <f t="shared" si="1"/>
        <v>22</v>
      </c>
      <c r="AF4" s="123">
        <f t="shared" si="1"/>
        <v>22</v>
      </c>
      <c r="AG4" s="123">
        <f t="shared" si="1"/>
        <v>22</v>
      </c>
      <c r="AH4" s="123">
        <f t="shared" si="1"/>
        <v>22</v>
      </c>
      <c r="AI4" s="123">
        <f t="shared" si="1"/>
        <v>22</v>
      </c>
      <c r="AJ4" s="123">
        <f t="shared" si="1"/>
        <v>22</v>
      </c>
      <c r="AK4" s="123">
        <f t="shared" si="1"/>
        <v>22</v>
      </c>
      <c r="AL4" s="123">
        <f t="shared" si="1"/>
        <v>22</v>
      </c>
      <c r="AM4" s="123">
        <f t="shared" si="1"/>
        <v>22</v>
      </c>
      <c r="AN4" s="124"/>
      <c r="AO4" s="123">
        <f>AM4</f>
        <v>22</v>
      </c>
      <c r="AP4" s="123">
        <f aca="true" t="shared" si="2" ref="AP4:AZ4">AO4</f>
        <v>22</v>
      </c>
      <c r="AQ4" s="123">
        <f t="shared" si="2"/>
        <v>22</v>
      </c>
      <c r="AR4" s="123">
        <f t="shared" si="2"/>
        <v>22</v>
      </c>
      <c r="AS4" s="123">
        <f t="shared" si="2"/>
        <v>22</v>
      </c>
      <c r="AT4" s="123">
        <f t="shared" si="2"/>
        <v>22</v>
      </c>
      <c r="AU4" s="123">
        <f t="shared" si="2"/>
        <v>22</v>
      </c>
      <c r="AV4" s="123">
        <f t="shared" si="2"/>
        <v>22</v>
      </c>
      <c r="AW4" s="123">
        <f t="shared" si="2"/>
        <v>22</v>
      </c>
      <c r="AX4" s="123">
        <f t="shared" si="2"/>
        <v>22</v>
      </c>
      <c r="AY4" s="123">
        <f t="shared" si="2"/>
        <v>22</v>
      </c>
      <c r="AZ4" s="123">
        <f t="shared" si="2"/>
        <v>22</v>
      </c>
      <c r="BA4" s="124"/>
      <c r="BB4" s="123">
        <f>AZ4</f>
        <v>22</v>
      </c>
      <c r="BC4" s="123">
        <f aca="true" t="shared" si="3" ref="BC4:BM4">BB4</f>
        <v>22</v>
      </c>
      <c r="BD4" s="123">
        <f t="shared" si="3"/>
        <v>22</v>
      </c>
      <c r="BE4" s="123">
        <f t="shared" si="3"/>
        <v>22</v>
      </c>
      <c r="BF4" s="123">
        <f t="shared" si="3"/>
        <v>22</v>
      </c>
      <c r="BG4" s="123">
        <f t="shared" si="3"/>
        <v>22</v>
      </c>
      <c r="BH4" s="123">
        <f t="shared" si="3"/>
        <v>22</v>
      </c>
      <c r="BI4" s="123">
        <f t="shared" si="3"/>
        <v>22</v>
      </c>
      <c r="BJ4" s="123">
        <f t="shared" si="3"/>
        <v>22</v>
      </c>
      <c r="BK4" s="123">
        <f t="shared" si="3"/>
        <v>22</v>
      </c>
      <c r="BL4" s="123">
        <f t="shared" si="3"/>
        <v>22</v>
      </c>
      <c r="BM4" s="123">
        <f t="shared" si="3"/>
        <v>22</v>
      </c>
      <c r="BN4" s="124"/>
    </row>
    <row r="5" spans="1:66" ht="12.75">
      <c r="A5" s="126" t="s">
        <v>178</v>
      </c>
      <c r="B5" s="127">
        <f>IF(B$4='Прибыль в месяц'!$B$2,'Прибыль в месяц'!$B3,IF(B$4='Прибыль в месяц'!$D$2,'Прибыль в месяц'!$D3,IF(B$4='Прибыль в месяц'!$F$2,'Прибыль в месяц'!$F3,IF(B$4='Прибыль в месяц'!$H$2,'Прибыль в месяц'!$H3,0))))</f>
        <v>240</v>
      </c>
      <c r="C5" s="127">
        <f>IF(C$4='Прибыль в месяц'!$B$2,'Прибыль в месяц'!$B3,IF(C$4='Прибыль в месяц'!$D$2,'Прибыль в месяц'!$D3,IF(C$4='Прибыль в месяц'!$F$2,'Прибыль в месяц'!$F3,IF(C$4='Прибыль в месяц'!$H$2,'Прибыль в месяц'!$H3,0))))</f>
        <v>240</v>
      </c>
      <c r="D5" s="127">
        <f>IF(D$4='Прибыль в месяц'!$B$2,'Прибыль в месяц'!$B3,IF(D$4='Прибыль в месяц'!$D$2,'Прибыль в месяц'!$D3,IF(D$4='Прибыль в месяц'!$F$2,'Прибыль в месяц'!$F3,IF(D$4='Прибыль в месяц'!$H$2,'Прибыль в месяц'!$H3,0))))</f>
        <v>360</v>
      </c>
      <c r="E5" s="127">
        <f>IF(E$4='Прибыль в месяц'!$B$2,'Прибыль в месяц'!$B3,IF(E$4='Прибыль в месяц'!$D$2,'Прибыль в месяц'!$D3,IF(E$4='Прибыль в месяц'!$F$2,'Прибыль в месяц'!$F3,IF(E$4='Прибыль в месяц'!$H$2,'Прибыль в месяц'!$H3,0))))</f>
        <v>360</v>
      </c>
      <c r="F5" s="127">
        <f>IF(F$4='Прибыль в месяц'!$B$2,'Прибыль в месяц'!$B3,IF(F$4='Прибыль в месяц'!$D$2,'Прибыль в месяц'!$D3,IF(F$4='Прибыль в месяц'!$F$2,'Прибыль в месяц'!$F3,IF(F$4='Прибыль в месяц'!$H$2,'Прибыль в месяц'!$H3,0))))</f>
        <v>660</v>
      </c>
      <c r="G5" s="127">
        <f>IF(G$4='Прибыль в месяц'!$B$2,'Прибыль в месяц'!$B3,IF(G$4='Прибыль в месяц'!$D$2,'Прибыль в месяц'!$D3,IF(G$4='Прибыль в месяц'!$F$2,'Прибыль в месяц'!$F3,IF(G$4='Прибыль в месяц'!$H$2,'Прибыль в месяц'!$H3,0))))</f>
        <v>660</v>
      </c>
      <c r="H5" s="127">
        <f>IF(H$4='Прибыль в месяц'!$B$2,'Прибыль в месяц'!$B3,IF(H$4='Прибыль в месяц'!$D$2,'Прибыль в месяц'!$D3,IF(H$4='Прибыль в месяц'!$F$2,'Прибыль в месяц'!$F3,IF(H$4='Прибыль в месяц'!$H$2,'Прибыль в месяц'!$H3,0))))</f>
        <v>660</v>
      </c>
      <c r="I5" s="127">
        <f>IF(I$4='Прибыль в месяц'!$B$2,'Прибыль в месяц'!$B3,IF(I$4='Прибыль в месяц'!$D$2,'Прибыль в месяц'!$D3,IF(I$4='Прибыль в месяц'!$F$2,'Прибыль в месяц'!$F3,IF(I$4='Прибыль в месяц'!$H$2,'Прибыль в месяц'!$H3,0))))</f>
        <v>660</v>
      </c>
      <c r="J5" s="127">
        <f>IF(J$4='Прибыль в месяц'!$B$2,'Прибыль в месяц'!$B3,IF(J$4='Прибыль в месяц'!$D$2,'Прибыль в месяц'!$D3,IF(J$4='Прибыль в месяц'!$F$2,'Прибыль в месяц'!$F3,IF(J$4='Прибыль в месяц'!$H$2,'Прибыль в месяц'!$H3,0))))</f>
        <v>660</v>
      </c>
      <c r="K5" s="127">
        <f>IF(K$4='Прибыль в месяц'!$B$2,'Прибыль в месяц'!$B3,IF(K$4='Прибыль в месяц'!$D$2,'Прибыль в месяц'!$D3,IF(K$4='Прибыль в месяц'!$F$2,'Прибыль в месяц'!$F3,IF(K$4='Прибыль в месяц'!$H$2,'Прибыль в месяц'!$H3,0))))</f>
        <v>660</v>
      </c>
      <c r="L5" s="127">
        <f>IF(L$4='Прибыль в месяц'!$B$2,'Прибыль в месяц'!$B3,IF(L$4='Прибыль в месяц'!$D$2,'Прибыль в месяц'!$D3,IF(L$4='Прибыль в месяц'!$F$2,'Прибыль в месяц'!$F3,IF(L$4='Прибыль в месяц'!$H$2,'Прибыль в месяц'!$H3,0))))</f>
        <v>660</v>
      </c>
      <c r="M5" s="128">
        <f>IF(M$4='Прибыль в месяц'!$B$2,'Прибыль в месяц'!$B3,IF(M$4='Прибыль в месяц'!$D$2,'Прибыль в месяц'!$D3,IF(M$4='Прибыль в месяц'!$F$2,'Прибыль в месяц'!$F3,IF(M$4='Прибыль в месяц'!$H$2,'Прибыль в месяц'!$H3,0))))</f>
        <v>660</v>
      </c>
      <c r="N5" s="129"/>
      <c r="O5" s="130">
        <f>IF(O$4='Прибыль в месяц'!$B$2,'Прибыль в месяц'!$B3,IF(O$4='Прибыль в месяц'!$D$2,'Прибыль в месяц'!$D3,IF(O$4='Прибыль в месяц'!$F$2,'Прибыль в месяц'!$F3,IF(O$4='Прибыль в месяц'!$H$2,'Прибыль в месяц'!$H3,0))))</f>
        <v>660</v>
      </c>
      <c r="P5" s="127">
        <f>IF(P$4='Прибыль в месяц'!$B$2,'Прибыль в месяц'!$B3,IF(P$4='Прибыль в месяц'!$D$2,'Прибыль в месяц'!$D3,IF(P$4='Прибыль в месяц'!$F$2,'Прибыль в месяц'!$F3,IF(P$4='Прибыль в месяц'!$H$2,'Прибыль в месяц'!$H3,0))))</f>
        <v>660</v>
      </c>
      <c r="Q5" s="127">
        <f>IF(Q$4='Прибыль в месяц'!$B$2,'Прибыль в месяц'!$B3,IF(Q$4='Прибыль в месяц'!$D$2,'Прибыль в месяц'!$D3,IF(Q$4='Прибыль в месяц'!$F$2,'Прибыль в месяц'!$F3,IF(Q$4='Прибыль в месяц'!$H$2,'Прибыль в месяц'!$H3,0))))</f>
        <v>660</v>
      </c>
      <c r="R5" s="127">
        <f>IF(R$4='Прибыль в месяц'!$B$2,'Прибыль в месяц'!$B3,IF(R$4='Прибыль в месяц'!$D$2,'Прибыль в месяц'!$D3,IF(R$4='Прибыль в месяц'!$F$2,'Прибыль в месяц'!$F3,IF(R$4='Прибыль в месяц'!$H$2,'Прибыль в месяц'!$H3,0))))</f>
        <v>660</v>
      </c>
      <c r="S5" s="127">
        <f>IF(S$4='Прибыль в месяц'!$B$2,'Прибыль в месяц'!$B3,IF(S$4='Прибыль в месяц'!$D$2,'Прибыль в месяц'!$D3,IF(S$4='Прибыль в месяц'!$F$2,'Прибыль в месяц'!$F3,IF(S$4='Прибыль в месяц'!$H$2,'Прибыль в месяц'!$H3,0))))</f>
        <v>660</v>
      </c>
      <c r="T5" s="127">
        <f>IF(T$4='Прибыль в месяц'!$B$2,'Прибыль в месяц'!$B3,IF(T$4='Прибыль в месяц'!$D$2,'Прибыль в месяц'!$D3,IF(T$4='Прибыль в месяц'!$F$2,'Прибыль в месяц'!$F3,IF(T$4='Прибыль в месяц'!$H$2,'Прибыль в месяц'!$H3,0))))</f>
        <v>660</v>
      </c>
      <c r="U5" s="127">
        <f>IF(U$4='Прибыль в месяц'!$B$2,'Прибыль в месяц'!$B3,IF(U$4='Прибыль в месяц'!$D$2,'Прибыль в месяц'!$D3,IF(U$4='Прибыль в месяц'!$F$2,'Прибыль в месяц'!$F3,IF(U$4='Прибыль в месяц'!$H$2,'Прибыль в месяц'!$H3,0))))</f>
        <v>660</v>
      </c>
      <c r="V5" s="127">
        <f>IF(V$4='Прибыль в месяц'!$B$2,'Прибыль в месяц'!$B3,IF(V$4='Прибыль в месяц'!$D$2,'Прибыль в месяц'!$D3,IF(V$4='Прибыль в месяц'!$F$2,'Прибыль в месяц'!$F3,IF(V$4='Прибыль в месяц'!$H$2,'Прибыль в месяц'!$H3,0))))</f>
        <v>660</v>
      </c>
      <c r="W5" s="127">
        <f>IF(W$4='Прибыль в месяц'!$B$2,'Прибыль в месяц'!$B3,IF(W$4='Прибыль в месяц'!$D$2,'Прибыль в месяц'!$D3,IF(W$4='Прибыль в месяц'!$F$2,'Прибыль в месяц'!$F3,IF(W$4='Прибыль в месяц'!$H$2,'Прибыль в месяц'!$H3,0))))</f>
        <v>660</v>
      </c>
      <c r="X5" s="127">
        <f>IF(X$4='Прибыль в месяц'!$B$2,'Прибыль в месяц'!$B3,IF(X$4='Прибыль в месяц'!$D$2,'Прибыль в месяц'!$D3,IF(X$4='Прибыль в месяц'!$F$2,'Прибыль в месяц'!$F3,IF(X$4='Прибыль в месяц'!$H$2,'Прибыль в месяц'!$H3,0))))</f>
        <v>660</v>
      </c>
      <c r="Y5" s="127">
        <f>IF(Y$4='Прибыль в месяц'!$B$2,'Прибыль в месяц'!$B3,IF(Y$4='Прибыль в месяц'!$D$2,'Прибыль в месяц'!$D3,IF(Y$4='Прибыль в месяц'!$F$2,'Прибыль в месяц'!$F3,IF(Y$4='Прибыль в месяц'!$H$2,'Прибыль в месяц'!$H3,0))))</f>
        <v>660</v>
      </c>
      <c r="Z5" s="127">
        <f>IF(Z$4='Прибыль в месяц'!$B$2,'Прибыль в месяц'!$B3,IF(Z$4='Прибыль в месяц'!$D$2,'Прибыль в месяц'!$D3,IF(Z$4='Прибыль в месяц'!$F$2,'Прибыль в месяц'!$F3,IF(Z$4='Прибыль в месяц'!$H$2,'Прибыль в месяц'!$H3,0))))</f>
        <v>660</v>
      </c>
      <c r="AA5" s="129"/>
      <c r="AB5" s="127">
        <f>IF(AB$4='Прибыль в месяц'!$B$2,'Прибыль в месяц'!$B3,IF(AB$4='Прибыль в месяц'!$D$2,'Прибыль в месяц'!$D3,IF(AB$4='Прибыль в месяц'!$F$2,'Прибыль в месяц'!$F3,IF(AB$4='Прибыль в месяц'!$H$2,'Прибыль в месяц'!$H3,0))))</f>
        <v>660</v>
      </c>
      <c r="AC5" s="127">
        <f>IF(AC$4='Прибыль в месяц'!$B$2,'Прибыль в месяц'!$B3,IF(AC$4='Прибыль в месяц'!$D$2,'Прибыль в месяц'!$D3,IF(AC$4='Прибыль в месяц'!$F$2,'Прибыль в месяц'!$F3,IF(AC$4='Прибыль в месяц'!$H$2,'Прибыль в месяц'!$H3,0))))</f>
        <v>660</v>
      </c>
      <c r="AD5" s="127">
        <f>IF(AD$4='Прибыль в месяц'!$B$2,'Прибыль в месяц'!$B3,IF(AD$4='Прибыль в месяц'!$D$2,'Прибыль в месяц'!$D3,IF(AD$4='Прибыль в месяц'!$F$2,'Прибыль в месяц'!$F3,IF(AD$4='Прибыль в месяц'!$H$2,'Прибыль в месяц'!$H3,0))))</f>
        <v>660</v>
      </c>
      <c r="AE5" s="127">
        <f>IF(AE$4='Прибыль в месяц'!$B$2,'Прибыль в месяц'!$B3,IF(AE$4='Прибыль в месяц'!$D$2,'Прибыль в месяц'!$D3,IF(AE$4='Прибыль в месяц'!$F$2,'Прибыль в месяц'!$F3,IF(AE$4='Прибыль в месяц'!$H$2,'Прибыль в месяц'!$H3,0))))</f>
        <v>660</v>
      </c>
      <c r="AF5" s="127">
        <f>IF(AF$4='Прибыль в месяц'!$B$2,'Прибыль в месяц'!$B3,IF(AF$4='Прибыль в месяц'!$D$2,'Прибыль в месяц'!$D3,IF(AF$4='Прибыль в месяц'!$F$2,'Прибыль в месяц'!$F3,IF(AF$4='Прибыль в месяц'!$H$2,'Прибыль в месяц'!$H3,0))))</f>
        <v>660</v>
      </c>
      <c r="AG5" s="127">
        <f>IF(AG$4='Прибыль в месяц'!$B$2,'Прибыль в месяц'!$B3,IF(AG$4='Прибыль в месяц'!$D$2,'Прибыль в месяц'!$D3,IF(AG$4='Прибыль в месяц'!$F$2,'Прибыль в месяц'!$F3,IF(AG$4='Прибыль в месяц'!$H$2,'Прибыль в месяц'!$H3,0))))</f>
        <v>660</v>
      </c>
      <c r="AH5" s="127">
        <f>IF(AH$4='Прибыль в месяц'!$B$2,'Прибыль в месяц'!$B3,IF(AH$4='Прибыль в месяц'!$D$2,'Прибыль в месяц'!$D3,IF(AH$4='Прибыль в месяц'!$F$2,'Прибыль в месяц'!$F3,IF(AH$4='Прибыль в месяц'!$H$2,'Прибыль в месяц'!$H3,0))))</f>
        <v>660</v>
      </c>
      <c r="AI5" s="127">
        <f>IF(AI$4='Прибыль в месяц'!$B$2,'Прибыль в месяц'!$B3,IF(AI$4='Прибыль в месяц'!$D$2,'Прибыль в месяц'!$D3,IF(AI$4='Прибыль в месяц'!$F$2,'Прибыль в месяц'!$F3,IF(AI$4='Прибыль в месяц'!$H$2,'Прибыль в месяц'!$H3,0))))</f>
        <v>660</v>
      </c>
      <c r="AJ5" s="127">
        <f>IF(AJ$4='Прибыль в месяц'!$B$2,'Прибыль в месяц'!$B3,IF(AJ$4='Прибыль в месяц'!$D$2,'Прибыль в месяц'!$D3,IF(AJ$4='Прибыль в месяц'!$F$2,'Прибыль в месяц'!$F3,IF(AJ$4='Прибыль в месяц'!$H$2,'Прибыль в месяц'!$H3,0))))</f>
        <v>660</v>
      </c>
      <c r="AK5" s="127">
        <f>IF(AK$4='Прибыль в месяц'!$B$2,'Прибыль в месяц'!$B3,IF(AK$4='Прибыль в месяц'!$D$2,'Прибыль в месяц'!$D3,IF(AK$4='Прибыль в месяц'!$F$2,'Прибыль в месяц'!$F3,IF(AK$4='Прибыль в месяц'!$H$2,'Прибыль в месяц'!$H3,0))))</f>
        <v>660</v>
      </c>
      <c r="AL5" s="127">
        <f>IF(AL$4='Прибыль в месяц'!$B$2,'Прибыль в месяц'!$B3,IF(AL$4='Прибыль в месяц'!$D$2,'Прибыль в месяц'!$D3,IF(AL$4='Прибыль в месяц'!$F$2,'Прибыль в месяц'!$F3,IF(AL$4='Прибыль в месяц'!$H$2,'Прибыль в месяц'!$H3,0))))</f>
        <v>660</v>
      </c>
      <c r="AM5" s="127">
        <f>IF(AM$4='Прибыль в месяц'!$B$2,'Прибыль в месяц'!$B3,IF(AM$4='Прибыль в месяц'!$D$2,'Прибыль в месяц'!$D3,IF(AM$4='Прибыль в месяц'!$F$2,'Прибыль в месяц'!$F3,IF(AM$4='Прибыль в месяц'!$H$2,'Прибыль в месяц'!$H3,0))))</f>
        <v>660</v>
      </c>
      <c r="AN5" s="129"/>
      <c r="AO5" s="127">
        <f>IF(AO$4='Прибыль в месяц'!$B$2,'Прибыль в месяц'!$B3,IF(AO$4='Прибыль в месяц'!$D$2,'Прибыль в месяц'!$D3,IF(AO$4='Прибыль в месяц'!$F$2,'Прибыль в месяц'!$F3,IF(AO$4='Прибыль в месяц'!$H$2,'Прибыль в месяц'!$H3,0))))</f>
        <v>660</v>
      </c>
      <c r="AP5" s="127">
        <f>IF(AP$4='Прибыль в месяц'!$B$2,'Прибыль в месяц'!$B3,IF(AP$4='Прибыль в месяц'!$D$2,'Прибыль в месяц'!$D3,IF(AP$4='Прибыль в месяц'!$F$2,'Прибыль в месяц'!$F3,IF(AP$4='Прибыль в месяц'!$H$2,'Прибыль в месяц'!$H3,0))))</f>
        <v>660</v>
      </c>
      <c r="AQ5" s="127">
        <f>IF(AQ$4='Прибыль в месяц'!$B$2,'Прибыль в месяц'!$B3,IF(AQ$4='Прибыль в месяц'!$D$2,'Прибыль в месяц'!$D3,IF(AQ$4='Прибыль в месяц'!$F$2,'Прибыль в месяц'!$F3,IF(AQ$4='Прибыль в месяц'!$H$2,'Прибыль в месяц'!$H3,0))))</f>
        <v>660</v>
      </c>
      <c r="AR5" s="127">
        <f>IF(AR$4='Прибыль в месяц'!$B$2,'Прибыль в месяц'!$B3,IF(AR$4='Прибыль в месяц'!$D$2,'Прибыль в месяц'!$D3,IF(AR$4='Прибыль в месяц'!$F$2,'Прибыль в месяц'!$F3,IF(AR$4='Прибыль в месяц'!$H$2,'Прибыль в месяц'!$H3,0))))</f>
        <v>660</v>
      </c>
      <c r="AS5" s="127">
        <f>IF(AS$4='Прибыль в месяц'!$B$2,'Прибыль в месяц'!$B3,IF(AS$4='Прибыль в месяц'!$D$2,'Прибыль в месяц'!$D3,IF(AS$4='Прибыль в месяц'!$F$2,'Прибыль в месяц'!$F3,IF(AS$4='Прибыль в месяц'!$H$2,'Прибыль в месяц'!$H3,0))))</f>
        <v>660</v>
      </c>
      <c r="AT5" s="127">
        <f>IF(AT$4='Прибыль в месяц'!$B$2,'Прибыль в месяц'!$B3,IF(AT$4='Прибыль в месяц'!$D$2,'Прибыль в месяц'!$D3,IF(AT$4='Прибыль в месяц'!$F$2,'Прибыль в месяц'!$F3,IF(AT$4='Прибыль в месяц'!$H$2,'Прибыль в месяц'!$H3,0))))</f>
        <v>660</v>
      </c>
      <c r="AU5" s="127">
        <f>IF(AU$4='Прибыль в месяц'!$B$2,'Прибыль в месяц'!$B3,IF(AU$4='Прибыль в месяц'!$D$2,'Прибыль в месяц'!$D3,IF(AU$4='Прибыль в месяц'!$F$2,'Прибыль в месяц'!$F3,IF(AU$4='Прибыль в месяц'!$H$2,'Прибыль в месяц'!$H3,0))))</f>
        <v>660</v>
      </c>
      <c r="AV5" s="127">
        <f>IF(AV$4='Прибыль в месяц'!$B$2,'Прибыль в месяц'!$B3,IF(AV$4='Прибыль в месяц'!$D$2,'Прибыль в месяц'!$D3,IF(AV$4='Прибыль в месяц'!$F$2,'Прибыль в месяц'!$F3,IF(AV$4='Прибыль в месяц'!$H$2,'Прибыль в месяц'!$H3,0))))</f>
        <v>660</v>
      </c>
      <c r="AW5" s="127">
        <f>IF(AW$4='Прибыль в месяц'!$B$2,'Прибыль в месяц'!$B3,IF(AW$4='Прибыль в месяц'!$D$2,'Прибыль в месяц'!$D3,IF(AW$4='Прибыль в месяц'!$F$2,'Прибыль в месяц'!$F3,IF(AW$4='Прибыль в месяц'!$H$2,'Прибыль в месяц'!$H3,0))))</f>
        <v>660</v>
      </c>
      <c r="AX5" s="127">
        <f>IF(AX$4='Прибыль в месяц'!$B$2,'Прибыль в месяц'!$B3,IF(AX$4='Прибыль в месяц'!$D$2,'Прибыль в месяц'!$D3,IF(AX$4='Прибыль в месяц'!$F$2,'Прибыль в месяц'!$F3,IF(AX$4='Прибыль в месяц'!$H$2,'Прибыль в месяц'!$H3,0))))</f>
        <v>660</v>
      </c>
      <c r="AY5" s="127">
        <f>IF(AY$4='Прибыль в месяц'!$B$2,'Прибыль в месяц'!$B3,IF(AY$4='Прибыль в месяц'!$D$2,'Прибыль в месяц'!$D3,IF(AY$4='Прибыль в месяц'!$F$2,'Прибыль в месяц'!$F3,IF(AY$4='Прибыль в месяц'!$H$2,'Прибыль в месяц'!$H3,0))))</f>
        <v>660</v>
      </c>
      <c r="AZ5" s="127">
        <f>IF(AZ$4='Прибыль в месяц'!$B$2,'Прибыль в месяц'!$B3,IF(AZ$4='Прибыль в месяц'!$D$2,'Прибыль в месяц'!$D3,IF(AZ$4='Прибыль в месяц'!$F$2,'Прибыль в месяц'!$F3,IF(AZ$4='Прибыль в месяц'!$H$2,'Прибыль в месяц'!$H3,0))))</f>
        <v>660</v>
      </c>
      <c r="BA5" s="129"/>
      <c r="BB5" s="127">
        <f>IF(BB$4='Прибыль в месяц'!$B$2,'Прибыль в месяц'!$B3,IF(BB$4='Прибыль в месяц'!$D$2,'Прибыль в месяц'!$D3,IF(BB$4='Прибыль в месяц'!$F$2,'Прибыль в месяц'!$F3,IF(BB$4='Прибыль в месяц'!$H$2,'Прибыль в месяц'!$H3,0))))</f>
        <v>660</v>
      </c>
      <c r="BC5" s="127">
        <f>IF(BC$4='Прибыль в месяц'!$B$2,'Прибыль в месяц'!$B3,IF(BC$4='Прибыль в месяц'!$D$2,'Прибыль в месяц'!$D3,IF(BC$4='Прибыль в месяц'!$F$2,'Прибыль в месяц'!$F3,IF(BC$4='Прибыль в месяц'!$H$2,'Прибыль в месяц'!$H3,0))))</f>
        <v>660</v>
      </c>
      <c r="BD5" s="127">
        <f>IF(BD$4='Прибыль в месяц'!$B$2,'Прибыль в месяц'!$B3,IF(BD$4='Прибыль в месяц'!$D$2,'Прибыль в месяц'!$D3,IF(BD$4='Прибыль в месяц'!$F$2,'Прибыль в месяц'!$F3,IF(BD$4='Прибыль в месяц'!$H$2,'Прибыль в месяц'!$H3,0))))</f>
        <v>660</v>
      </c>
      <c r="BE5" s="127">
        <f>IF(BE$4='Прибыль в месяц'!$B$2,'Прибыль в месяц'!$B3,IF(BE$4='Прибыль в месяц'!$D$2,'Прибыль в месяц'!$D3,IF(BE$4='Прибыль в месяц'!$F$2,'Прибыль в месяц'!$F3,IF(BE$4='Прибыль в месяц'!$H$2,'Прибыль в месяц'!$H3,0))))</f>
        <v>660</v>
      </c>
      <c r="BF5" s="127">
        <f>IF(BF$4='Прибыль в месяц'!$B$2,'Прибыль в месяц'!$B3,IF(BF$4='Прибыль в месяц'!$D$2,'Прибыль в месяц'!$D3,IF(BF$4='Прибыль в месяц'!$F$2,'Прибыль в месяц'!$F3,IF(BF$4='Прибыль в месяц'!$H$2,'Прибыль в месяц'!$H3,0))))</f>
        <v>660</v>
      </c>
      <c r="BG5" s="127">
        <f>IF(BG$4='Прибыль в месяц'!$B$2,'Прибыль в месяц'!$B3,IF(BG$4='Прибыль в месяц'!$D$2,'Прибыль в месяц'!$D3,IF(BG$4='Прибыль в месяц'!$F$2,'Прибыль в месяц'!$F3,IF(BG$4='Прибыль в месяц'!$H$2,'Прибыль в месяц'!$H3,0))))</f>
        <v>660</v>
      </c>
      <c r="BH5" s="127">
        <f>IF(BH$4='Прибыль в месяц'!$B$2,'Прибыль в месяц'!$B3,IF(BH$4='Прибыль в месяц'!$D$2,'Прибыль в месяц'!$D3,IF(BH$4='Прибыль в месяц'!$F$2,'Прибыль в месяц'!$F3,IF(BH$4='Прибыль в месяц'!$H$2,'Прибыль в месяц'!$H3,0))))</f>
        <v>660</v>
      </c>
      <c r="BI5" s="127">
        <f>IF(BI$4='Прибыль в месяц'!$B$2,'Прибыль в месяц'!$B3,IF(BI$4='Прибыль в месяц'!$D$2,'Прибыль в месяц'!$D3,IF(BI$4='Прибыль в месяц'!$F$2,'Прибыль в месяц'!$F3,IF(BI$4='Прибыль в месяц'!$H$2,'Прибыль в месяц'!$H3,0))))</f>
        <v>660</v>
      </c>
      <c r="BJ5" s="127">
        <f>IF(BJ$4='Прибыль в месяц'!$B$2,'Прибыль в месяц'!$B3,IF(BJ$4='Прибыль в месяц'!$D$2,'Прибыль в месяц'!$D3,IF(BJ$4='Прибыль в месяц'!$F$2,'Прибыль в месяц'!$F3,IF(BJ$4='Прибыль в месяц'!$H$2,'Прибыль в месяц'!$H3,0))))</f>
        <v>660</v>
      </c>
      <c r="BK5" s="127">
        <f>IF(BK$4='Прибыль в месяц'!$B$2,'Прибыль в месяц'!$B3,IF(BK$4='Прибыль в месяц'!$D$2,'Прибыль в месяц'!$D3,IF(BK$4='Прибыль в месяц'!$F$2,'Прибыль в месяц'!$F3,IF(BK$4='Прибыль в месяц'!$H$2,'Прибыль в месяц'!$H3,0))))</f>
        <v>660</v>
      </c>
      <c r="BL5" s="127">
        <f>IF(BL$4='Прибыль в месяц'!$B$2,'Прибыль в месяц'!$B3,IF(BL$4='Прибыль в месяц'!$D$2,'Прибыль в месяц'!$D3,IF(BL$4='Прибыль в месяц'!$F$2,'Прибыль в месяц'!$F3,IF(BL$4='Прибыль в месяц'!$H$2,'Прибыль в месяц'!$H3,0))))</f>
        <v>660</v>
      </c>
      <c r="BM5" s="127">
        <f>IF(BM$4='Прибыль в месяц'!$B$2,'Прибыль в месяц'!$B3,IF(BM$4='Прибыль в месяц'!$D$2,'Прибыль в месяц'!$D3,IF(BM$4='Прибыль в месяц'!$F$2,'Прибыль в месяц'!$F3,IF(BM$4='Прибыль в месяц'!$H$2,'Прибыль в месяц'!$H3,0))))</f>
        <v>660</v>
      </c>
      <c r="BN5" s="129"/>
    </row>
    <row r="6" spans="1:66" ht="12.75">
      <c r="A6" s="126" t="s">
        <v>118</v>
      </c>
      <c r="B6" s="127">
        <f>IF(B$4='Прибыль в месяц'!B$2,'Прибыль в месяц'!B4,IF(B$4='Прибыль в месяц'!D$2,'Прибыль в месяц'!D4,IF(B$4='Прибыль в месяц'!F$2,'Прибыль в месяц'!F4,IF(B$4='Прибыль в месяц'!H$2,'Прибыль в месяц'!H4))))</f>
        <v>11400</v>
      </c>
      <c r="C6" s="127">
        <f>IF(C$4='Прибыль в месяц'!$B$2,'Прибыль в месяц'!$B4,IF(C$4='Прибыль в месяц'!$D$2,'Прибыль в месяц'!$D4,IF(C$4='Прибыль в месяц'!$F$2,'Прибыль в месяц'!$F4,IF(C$4='Прибыль в месяц'!$H$2,'Прибыль в месяц'!$H4,0))))</f>
        <v>11400</v>
      </c>
      <c r="D6" s="127">
        <f>IF(D$4='Прибыль в месяц'!$B$2,'Прибыль в месяц'!$B4,IF(D$4='Прибыль в месяц'!$D$2,'Прибыль в месяц'!$D4,IF(D$4='Прибыль в месяц'!$F$2,'Прибыль в месяц'!$F4,IF(D$4='Прибыль в месяц'!$H$2,'Прибыль в месяц'!$H4,0))))</f>
        <v>17100</v>
      </c>
      <c r="E6" s="127">
        <f>IF(E$4='Прибыль в месяц'!$B$2,'Прибыль в месяц'!$B4,IF(E$4='Прибыль в месяц'!$D$2,'Прибыль в месяц'!$D4,IF(E$4='Прибыль в месяц'!$F$2,'Прибыль в месяц'!$F4,IF(E$4='Прибыль в месяц'!$H$2,'Прибыль в месяц'!$H4,0))))</f>
        <v>17100</v>
      </c>
      <c r="F6" s="127">
        <f>IF(F$4='Прибыль в месяц'!$B$2,'Прибыль в месяц'!$B4,IF(F$4='Прибыль в месяц'!$D$2,'Прибыль в месяц'!$D4,IF(F$4='Прибыль в месяц'!$F$2,'Прибыль в месяц'!$F4,IF(F$4='Прибыль в месяц'!$H$2,'Прибыль в месяц'!$H4,0))))</f>
        <v>31350</v>
      </c>
      <c r="G6" s="127">
        <f>IF(G$4='Прибыль в месяц'!$B$2,'Прибыль в месяц'!$B4,IF(G$4='Прибыль в месяц'!$D$2,'Прибыль в месяц'!$D4,IF(G$4='Прибыль в месяц'!$F$2,'Прибыль в месяц'!$F4,IF(G$4='Прибыль в месяц'!$H$2,'Прибыль в месяц'!$H4,0))))</f>
        <v>31350</v>
      </c>
      <c r="H6" s="127">
        <f>IF(H$4='Прибыль в месяц'!$B$2,'Прибыль в месяц'!$B4,IF(H$4='Прибыль в месяц'!$D$2,'Прибыль в месяц'!$D4,IF(H$4='Прибыль в месяц'!$F$2,'Прибыль в месяц'!$F4,IF(H$4='Прибыль в месяц'!$H$2,'Прибыль в месяц'!$H4,0))))</f>
        <v>31350</v>
      </c>
      <c r="I6" s="127">
        <f>IF(I$4='Прибыль в месяц'!$B$2,'Прибыль в месяц'!$B4,IF(I$4='Прибыль в месяц'!$D$2,'Прибыль в месяц'!$D4,IF(I$4='Прибыль в месяц'!$F$2,'Прибыль в месяц'!$F4,IF(I$4='Прибыль в месяц'!$H$2,'Прибыль в месяц'!$H4,0))))</f>
        <v>31350</v>
      </c>
      <c r="J6" s="127">
        <f>IF(J$4='Прибыль в месяц'!$B$2,'Прибыль в месяц'!$B4,IF(J$4='Прибыль в месяц'!$D$2,'Прибыль в месяц'!$D4,IF(J$4='Прибыль в месяц'!$F$2,'Прибыль в месяц'!$F4,IF(J$4='Прибыль в месяц'!$H$2,'Прибыль в месяц'!$H4,0))))</f>
        <v>31350</v>
      </c>
      <c r="K6" s="127">
        <f>IF(K$4='Прибыль в месяц'!$B$2,'Прибыль в месяц'!$B4,IF(K$4='Прибыль в месяц'!$D$2,'Прибыль в месяц'!$D4,IF(K$4='Прибыль в месяц'!$F$2,'Прибыль в месяц'!$F4,IF(K$4='Прибыль в месяц'!$H$2,'Прибыль в месяц'!$H4,0))))</f>
        <v>31350</v>
      </c>
      <c r="L6" s="127">
        <f>IF(L$4='Прибыль в месяц'!$B$2,'Прибыль в месяц'!$B4,IF(L$4='Прибыль в месяц'!$D$2,'Прибыль в месяц'!$D4,IF(L$4='Прибыль в месяц'!$F$2,'Прибыль в месяц'!$F4,IF(L$4='Прибыль в месяц'!$H$2,'Прибыль в месяц'!$H4,0))))</f>
        <v>31350</v>
      </c>
      <c r="M6" s="128">
        <f>IF(M$4='Прибыль в месяц'!$B$2,'Прибыль в месяц'!$B4,IF(M$4='Прибыль в месяц'!$D$2,'Прибыль в месяц'!$D4,IF(M$4='Прибыль в месяц'!$F$2,'Прибыль в месяц'!$F4,IF(M$4='Прибыль в месяц'!$H$2,'Прибыль в месяц'!$H4,0))))</f>
        <v>31350</v>
      </c>
      <c r="N6" s="129">
        <f>SUM(B6:M6)</f>
        <v>307800</v>
      </c>
      <c r="O6" s="130">
        <f>IF(O$4='Прибыль в месяц'!$B$2,'Прибыль в месяц'!$B4,IF(O$4='Прибыль в месяц'!$D$2,'Прибыль в месяц'!$D4,IF(O$4='Прибыль в месяц'!$F$2,'Прибыль в месяц'!$F4,IF(O$4='Прибыль в месяц'!$H$2,'Прибыль в месяц'!$H4,0))))</f>
        <v>31350</v>
      </c>
      <c r="P6" s="127">
        <f>IF(P$4='Прибыль в месяц'!$B$2,'Прибыль в месяц'!$B4,IF(P$4='Прибыль в месяц'!$D$2,'Прибыль в месяц'!$D4,IF(P$4='Прибыль в месяц'!$F$2,'Прибыль в месяц'!$F4,IF(P$4='Прибыль в месяц'!$H$2,'Прибыль в месяц'!$H4,0))))</f>
        <v>31350</v>
      </c>
      <c r="Q6" s="127">
        <f>IF(Q$4='Прибыль в месяц'!$B$2,'Прибыль в месяц'!$B4,IF(Q$4='Прибыль в месяц'!$D$2,'Прибыль в месяц'!$D4,IF(Q$4='Прибыль в месяц'!$F$2,'Прибыль в месяц'!$F4,IF(Q$4='Прибыль в месяц'!$H$2,'Прибыль в месяц'!$H4,0))))</f>
        <v>31350</v>
      </c>
      <c r="R6" s="127">
        <f>IF(R$4='Прибыль в месяц'!$B$2,'Прибыль в месяц'!$B4,IF(R$4='Прибыль в месяц'!$D$2,'Прибыль в месяц'!$D4,IF(R$4='Прибыль в месяц'!$F$2,'Прибыль в месяц'!$F4,IF(R$4='Прибыль в месяц'!$H$2,'Прибыль в месяц'!$H4,0))))</f>
        <v>31350</v>
      </c>
      <c r="S6" s="127">
        <f>IF(S$4='Прибыль в месяц'!$B$2,'Прибыль в месяц'!$B4,IF(S$4='Прибыль в месяц'!$D$2,'Прибыль в месяц'!$D4,IF(S$4='Прибыль в месяц'!$F$2,'Прибыль в месяц'!$F4,IF(S$4='Прибыль в месяц'!$H$2,'Прибыль в месяц'!$H4,0))))</f>
        <v>31350</v>
      </c>
      <c r="T6" s="127">
        <f>IF(T$4='Прибыль в месяц'!$B$2,'Прибыль в месяц'!$B4,IF(T$4='Прибыль в месяц'!$D$2,'Прибыль в месяц'!$D4,IF(T$4='Прибыль в месяц'!$F$2,'Прибыль в месяц'!$F4,IF(T$4='Прибыль в месяц'!$H$2,'Прибыль в месяц'!$H4,0))))</f>
        <v>31350</v>
      </c>
      <c r="U6" s="127">
        <f>IF(U$4='Прибыль в месяц'!$B$2,'Прибыль в месяц'!$B4,IF(U$4='Прибыль в месяц'!$D$2,'Прибыль в месяц'!$D4,IF(U$4='Прибыль в месяц'!$F$2,'Прибыль в месяц'!$F4,IF(U$4='Прибыль в месяц'!$H$2,'Прибыль в месяц'!$H4,0))))</f>
        <v>31350</v>
      </c>
      <c r="V6" s="127">
        <f>IF(V$4='Прибыль в месяц'!$B$2,'Прибыль в месяц'!$B4,IF(V$4='Прибыль в месяц'!$D$2,'Прибыль в месяц'!$D4,IF(V$4='Прибыль в месяц'!$F$2,'Прибыль в месяц'!$F4,IF(V$4='Прибыль в месяц'!$H$2,'Прибыль в месяц'!$H4,0))))</f>
        <v>31350</v>
      </c>
      <c r="W6" s="127">
        <f>IF(W$4='Прибыль в месяц'!$B$2,'Прибыль в месяц'!$B4,IF(W$4='Прибыль в месяц'!$D$2,'Прибыль в месяц'!$D4,IF(W$4='Прибыль в месяц'!$F$2,'Прибыль в месяц'!$F4,IF(W$4='Прибыль в месяц'!$H$2,'Прибыль в месяц'!$H4,0))))</f>
        <v>31350</v>
      </c>
      <c r="X6" s="127">
        <f>IF(X$4='Прибыль в месяц'!$B$2,'Прибыль в месяц'!$B4,IF(X$4='Прибыль в месяц'!$D$2,'Прибыль в месяц'!$D4,IF(X$4='Прибыль в месяц'!$F$2,'Прибыль в месяц'!$F4,IF(X$4='Прибыль в месяц'!$H$2,'Прибыль в месяц'!$H4,0))))</f>
        <v>31350</v>
      </c>
      <c r="Y6" s="127">
        <f>IF(Y$4='Прибыль в месяц'!$B$2,'Прибыль в месяц'!$B4,IF(Y$4='Прибыль в месяц'!$D$2,'Прибыль в месяц'!$D4,IF(Y$4='Прибыль в месяц'!$F$2,'Прибыль в месяц'!$F4,IF(Y$4='Прибыль в месяц'!$H$2,'Прибыль в месяц'!$H4,0))))</f>
        <v>31350</v>
      </c>
      <c r="Z6" s="127">
        <f>IF(Z$4='Прибыль в месяц'!$B$2,'Прибыль в месяц'!$B4,IF(Z$4='Прибыль в месяц'!$D$2,'Прибыль в месяц'!$D4,IF(Z$4='Прибыль в месяц'!$F$2,'Прибыль в месяц'!$F4,IF(Z$4='Прибыль в месяц'!$H$2,'Прибыль в месяц'!$H4,0))))</f>
        <v>31350</v>
      </c>
      <c r="AA6" s="129">
        <f>SUM(O6:Z6)</f>
        <v>376200</v>
      </c>
      <c r="AB6" s="127">
        <f>IF(AB$4='Прибыль в месяц'!$B$2,'Прибыль в месяц'!$B4,IF(AB$4='Прибыль в месяц'!$D$2,'Прибыль в месяц'!$D4,IF(AB$4='Прибыль в месяц'!$F$2,'Прибыль в месяц'!$F4,IF(AB$4='Прибыль в месяц'!$H$2,'Прибыль в месяц'!$H4,0))))</f>
        <v>31350</v>
      </c>
      <c r="AC6" s="127">
        <f>IF(AC$4='Прибыль в месяц'!$B$2,'Прибыль в месяц'!$B4,IF(AC$4='Прибыль в месяц'!$D$2,'Прибыль в месяц'!$D4,IF(AC$4='Прибыль в месяц'!$F$2,'Прибыль в месяц'!$F4,IF(AC$4='Прибыль в месяц'!$H$2,'Прибыль в месяц'!$H4,0))))</f>
        <v>31350</v>
      </c>
      <c r="AD6" s="127">
        <f>IF(AD$4='Прибыль в месяц'!$B$2,'Прибыль в месяц'!$B4,IF(AD$4='Прибыль в месяц'!$D$2,'Прибыль в месяц'!$D4,IF(AD$4='Прибыль в месяц'!$F$2,'Прибыль в месяц'!$F4,IF(AD$4='Прибыль в месяц'!$H$2,'Прибыль в месяц'!$H4,0))))</f>
        <v>31350</v>
      </c>
      <c r="AE6" s="127">
        <f>IF(AE$4='Прибыль в месяц'!$B$2,'Прибыль в месяц'!$B4,IF(AE$4='Прибыль в месяц'!$D$2,'Прибыль в месяц'!$D4,IF(AE$4='Прибыль в месяц'!$F$2,'Прибыль в месяц'!$F4,IF(AE$4='Прибыль в месяц'!$H$2,'Прибыль в месяц'!$H4,0))))</f>
        <v>31350</v>
      </c>
      <c r="AF6" s="127">
        <f>IF(AF$4='Прибыль в месяц'!$B$2,'Прибыль в месяц'!$B4,IF(AF$4='Прибыль в месяц'!$D$2,'Прибыль в месяц'!$D4,IF(AF$4='Прибыль в месяц'!$F$2,'Прибыль в месяц'!$F4,IF(AF$4='Прибыль в месяц'!$H$2,'Прибыль в месяц'!$H4,0))))</f>
        <v>31350</v>
      </c>
      <c r="AG6" s="127">
        <f>IF(AG$4='Прибыль в месяц'!$B$2,'Прибыль в месяц'!$B4,IF(AG$4='Прибыль в месяц'!$D$2,'Прибыль в месяц'!$D4,IF(AG$4='Прибыль в месяц'!$F$2,'Прибыль в месяц'!$F4,IF(AG$4='Прибыль в месяц'!$H$2,'Прибыль в месяц'!$H4,0))))</f>
        <v>31350</v>
      </c>
      <c r="AH6" s="127">
        <f>IF(AH$4='Прибыль в месяц'!$B$2,'Прибыль в месяц'!$B4,IF(AH$4='Прибыль в месяц'!$D$2,'Прибыль в месяц'!$D4,IF(AH$4='Прибыль в месяц'!$F$2,'Прибыль в месяц'!$F4,IF(AH$4='Прибыль в месяц'!$H$2,'Прибыль в месяц'!$H4,0))))</f>
        <v>31350</v>
      </c>
      <c r="AI6" s="127">
        <f>IF(AI$4='Прибыль в месяц'!$B$2,'Прибыль в месяц'!$B4,IF(AI$4='Прибыль в месяц'!$D$2,'Прибыль в месяц'!$D4,IF(AI$4='Прибыль в месяц'!$F$2,'Прибыль в месяц'!$F4,IF(AI$4='Прибыль в месяц'!$H$2,'Прибыль в месяц'!$H4,0))))</f>
        <v>31350</v>
      </c>
      <c r="AJ6" s="127">
        <f>IF(AJ$4='Прибыль в месяц'!$B$2,'Прибыль в месяц'!$B4,IF(AJ$4='Прибыль в месяц'!$D$2,'Прибыль в месяц'!$D4,IF(AJ$4='Прибыль в месяц'!$F$2,'Прибыль в месяц'!$F4,IF(AJ$4='Прибыль в месяц'!$H$2,'Прибыль в месяц'!$H4,0))))</f>
        <v>31350</v>
      </c>
      <c r="AK6" s="127">
        <f>IF(AK$4='Прибыль в месяц'!$B$2,'Прибыль в месяц'!$B4,IF(AK$4='Прибыль в месяц'!$D$2,'Прибыль в месяц'!$D4,IF(AK$4='Прибыль в месяц'!$F$2,'Прибыль в месяц'!$F4,IF(AK$4='Прибыль в месяц'!$H$2,'Прибыль в месяц'!$H4,0))))</f>
        <v>31350</v>
      </c>
      <c r="AL6" s="127">
        <f>IF(AL$4='Прибыль в месяц'!$B$2,'Прибыль в месяц'!$B4,IF(AL$4='Прибыль в месяц'!$D$2,'Прибыль в месяц'!$D4,IF(AL$4='Прибыль в месяц'!$F$2,'Прибыль в месяц'!$F4,IF(AL$4='Прибыль в месяц'!$H$2,'Прибыль в месяц'!$H4,0))))</f>
        <v>31350</v>
      </c>
      <c r="AM6" s="127">
        <f>IF(AM$4='Прибыль в месяц'!$B$2,'Прибыль в месяц'!$B4,IF(AM$4='Прибыль в месяц'!$D$2,'Прибыль в месяц'!$D4,IF(AM$4='Прибыль в месяц'!$F$2,'Прибыль в месяц'!$F4,IF(AM$4='Прибыль в месяц'!$H$2,'Прибыль в месяц'!$H4,0))))</f>
        <v>31350</v>
      </c>
      <c r="AN6" s="129">
        <f>SUM(AB6:AM6)</f>
        <v>376200</v>
      </c>
      <c r="AO6" s="127">
        <f>IF(AO$4='Прибыль в месяц'!$B$2,'Прибыль в месяц'!$B4,IF(AO$4='Прибыль в месяц'!$D$2,'Прибыль в месяц'!$D4,IF(AO$4='Прибыль в месяц'!$F$2,'Прибыль в месяц'!$F4,IF(AO$4='Прибыль в месяц'!$H$2,'Прибыль в месяц'!$H4,0))))</f>
        <v>31350</v>
      </c>
      <c r="AP6" s="127">
        <f>IF(AP$4='Прибыль в месяц'!$B$2,'Прибыль в месяц'!$B4,IF(AP$4='Прибыль в месяц'!$D$2,'Прибыль в месяц'!$D4,IF(AP$4='Прибыль в месяц'!$F$2,'Прибыль в месяц'!$F4,IF(AP$4='Прибыль в месяц'!$H$2,'Прибыль в месяц'!$H4,0))))</f>
        <v>31350</v>
      </c>
      <c r="AQ6" s="127">
        <f>IF(AQ$4='Прибыль в месяц'!$B$2,'Прибыль в месяц'!$B4,IF(AQ$4='Прибыль в месяц'!$D$2,'Прибыль в месяц'!$D4,IF(AQ$4='Прибыль в месяц'!$F$2,'Прибыль в месяц'!$F4,IF(AQ$4='Прибыль в месяц'!$H$2,'Прибыль в месяц'!$H4,0))))</f>
        <v>31350</v>
      </c>
      <c r="AR6" s="127">
        <f>IF(AR$4='Прибыль в месяц'!$B$2,'Прибыль в месяц'!$B4,IF(AR$4='Прибыль в месяц'!$D$2,'Прибыль в месяц'!$D4,IF(AR$4='Прибыль в месяц'!$F$2,'Прибыль в месяц'!$F4,IF(AR$4='Прибыль в месяц'!$H$2,'Прибыль в месяц'!$H4,0))))</f>
        <v>31350</v>
      </c>
      <c r="AS6" s="127">
        <f>IF(AS$4='Прибыль в месяц'!$B$2,'Прибыль в месяц'!$B4,IF(AS$4='Прибыль в месяц'!$D$2,'Прибыль в месяц'!$D4,IF(AS$4='Прибыль в месяц'!$F$2,'Прибыль в месяц'!$F4,IF(AS$4='Прибыль в месяц'!$H$2,'Прибыль в месяц'!$H4,0))))</f>
        <v>31350</v>
      </c>
      <c r="AT6" s="127">
        <f>IF(AT$4='Прибыль в месяц'!$B$2,'Прибыль в месяц'!$B4,IF(AT$4='Прибыль в месяц'!$D$2,'Прибыль в месяц'!$D4,IF(AT$4='Прибыль в месяц'!$F$2,'Прибыль в месяц'!$F4,IF(AT$4='Прибыль в месяц'!$H$2,'Прибыль в месяц'!$H4,0))))</f>
        <v>31350</v>
      </c>
      <c r="AU6" s="127">
        <f>IF(AU$4='Прибыль в месяц'!$B$2,'Прибыль в месяц'!$B4,IF(AU$4='Прибыль в месяц'!$D$2,'Прибыль в месяц'!$D4,IF(AU$4='Прибыль в месяц'!$F$2,'Прибыль в месяц'!$F4,IF(AU$4='Прибыль в месяц'!$H$2,'Прибыль в месяц'!$H4,0))))</f>
        <v>31350</v>
      </c>
      <c r="AV6" s="127">
        <f>IF(AV$4='Прибыль в месяц'!$B$2,'Прибыль в месяц'!$B4,IF(AV$4='Прибыль в месяц'!$D$2,'Прибыль в месяц'!$D4,IF(AV$4='Прибыль в месяц'!$F$2,'Прибыль в месяц'!$F4,IF(AV$4='Прибыль в месяц'!$H$2,'Прибыль в месяц'!$H4,0))))</f>
        <v>31350</v>
      </c>
      <c r="AW6" s="127">
        <f>IF(AW$4='Прибыль в месяц'!$B$2,'Прибыль в месяц'!$B4,IF(AW$4='Прибыль в месяц'!$D$2,'Прибыль в месяц'!$D4,IF(AW$4='Прибыль в месяц'!$F$2,'Прибыль в месяц'!$F4,IF(AW$4='Прибыль в месяц'!$H$2,'Прибыль в месяц'!$H4,0))))</f>
        <v>31350</v>
      </c>
      <c r="AX6" s="127">
        <f>IF(AX$4='Прибыль в месяц'!$B$2,'Прибыль в месяц'!$B4,IF(AX$4='Прибыль в месяц'!$D$2,'Прибыль в месяц'!$D4,IF(AX$4='Прибыль в месяц'!$F$2,'Прибыль в месяц'!$F4,IF(AX$4='Прибыль в месяц'!$H$2,'Прибыль в месяц'!$H4,0))))</f>
        <v>31350</v>
      </c>
      <c r="AY6" s="127">
        <f>IF(AY$4='Прибыль в месяц'!$B$2,'Прибыль в месяц'!$B4,IF(AY$4='Прибыль в месяц'!$D$2,'Прибыль в месяц'!$D4,IF(AY$4='Прибыль в месяц'!$F$2,'Прибыль в месяц'!$F4,IF(AY$4='Прибыль в месяц'!$H$2,'Прибыль в месяц'!$H4,0))))</f>
        <v>31350</v>
      </c>
      <c r="AZ6" s="127">
        <f>IF(AZ$4='Прибыль в месяц'!$B$2,'Прибыль в месяц'!$B4,IF(AZ$4='Прибыль в месяц'!$D$2,'Прибыль в месяц'!$D4,IF(AZ$4='Прибыль в месяц'!$F$2,'Прибыль в месяц'!$F4,IF(AZ$4='Прибыль в месяц'!$H$2,'Прибыль в месяц'!$H4,0))))</f>
        <v>31350</v>
      </c>
      <c r="BA6" s="129">
        <f>SUM(AO6:AZ6)</f>
        <v>376200</v>
      </c>
      <c r="BB6" s="127">
        <f>IF(BB$4='Прибыль в месяц'!$B$2,'Прибыль в месяц'!$B4,IF(BB$4='Прибыль в месяц'!$D$2,'Прибыль в месяц'!$D4,IF(BB$4='Прибыль в месяц'!$F$2,'Прибыль в месяц'!$F4,IF(BB$4='Прибыль в месяц'!$H$2,'Прибыль в месяц'!$H4,0))))</f>
        <v>31350</v>
      </c>
      <c r="BC6" s="127">
        <f>IF(BC$4='Прибыль в месяц'!$B$2,'Прибыль в месяц'!$B4,IF(BC$4='Прибыль в месяц'!$D$2,'Прибыль в месяц'!$D4,IF(BC$4='Прибыль в месяц'!$F$2,'Прибыль в месяц'!$F4,IF(BC$4='Прибыль в месяц'!$H$2,'Прибыль в месяц'!$H4,0))))</f>
        <v>31350</v>
      </c>
      <c r="BD6" s="127">
        <f>IF(BD$4='Прибыль в месяц'!$B$2,'Прибыль в месяц'!$B4,IF(BD$4='Прибыль в месяц'!$D$2,'Прибыль в месяц'!$D4,IF(BD$4='Прибыль в месяц'!$F$2,'Прибыль в месяц'!$F4,IF(BD$4='Прибыль в месяц'!$H$2,'Прибыль в месяц'!$H4,0))))</f>
        <v>31350</v>
      </c>
      <c r="BE6" s="127">
        <f>IF(BE$4='Прибыль в месяц'!$B$2,'Прибыль в месяц'!$B4,IF(BE$4='Прибыль в месяц'!$D$2,'Прибыль в месяц'!$D4,IF(BE$4='Прибыль в месяц'!$F$2,'Прибыль в месяц'!$F4,IF(BE$4='Прибыль в месяц'!$H$2,'Прибыль в месяц'!$H4,0))))</f>
        <v>31350</v>
      </c>
      <c r="BF6" s="127">
        <f>IF(BF$4='Прибыль в месяц'!$B$2,'Прибыль в месяц'!$B4,IF(BF$4='Прибыль в месяц'!$D$2,'Прибыль в месяц'!$D4,IF(BF$4='Прибыль в месяц'!$F$2,'Прибыль в месяц'!$F4,IF(BF$4='Прибыль в месяц'!$H$2,'Прибыль в месяц'!$H4,0))))</f>
        <v>31350</v>
      </c>
      <c r="BG6" s="127">
        <f>IF(BG$4='Прибыль в месяц'!$B$2,'Прибыль в месяц'!$B4,IF(BG$4='Прибыль в месяц'!$D$2,'Прибыль в месяц'!$D4,IF(BG$4='Прибыль в месяц'!$F$2,'Прибыль в месяц'!$F4,IF(BG$4='Прибыль в месяц'!$H$2,'Прибыль в месяц'!$H4,0))))</f>
        <v>31350</v>
      </c>
      <c r="BH6" s="127">
        <f>IF(BH$4='Прибыль в месяц'!$B$2,'Прибыль в месяц'!$B4,IF(BH$4='Прибыль в месяц'!$D$2,'Прибыль в месяц'!$D4,IF(BH$4='Прибыль в месяц'!$F$2,'Прибыль в месяц'!$F4,IF(BH$4='Прибыль в месяц'!$H$2,'Прибыль в месяц'!$H4,0))))</f>
        <v>31350</v>
      </c>
      <c r="BI6" s="127">
        <f>IF(BI$4='Прибыль в месяц'!$B$2,'Прибыль в месяц'!$B4,IF(BI$4='Прибыль в месяц'!$D$2,'Прибыль в месяц'!$D4,IF(BI$4='Прибыль в месяц'!$F$2,'Прибыль в месяц'!$F4,IF(BI$4='Прибыль в месяц'!$H$2,'Прибыль в месяц'!$H4,0))))</f>
        <v>31350</v>
      </c>
      <c r="BJ6" s="127">
        <f>IF(BJ$4='Прибыль в месяц'!$B$2,'Прибыль в месяц'!$B4,IF(BJ$4='Прибыль в месяц'!$D$2,'Прибыль в месяц'!$D4,IF(BJ$4='Прибыль в месяц'!$F$2,'Прибыль в месяц'!$F4,IF(BJ$4='Прибыль в месяц'!$H$2,'Прибыль в месяц'!$H4,0))))</f>
        <v>31350</v>
      </c>
      <c r="BK6" s="127">
        <f>IF(BK$4='Прибыль в месяц'!$B$2,'Прибыль в месяц'!$B4,IF(BK$4='Прибыль в месяц'!$D$2,'Прибыль в месяц'!$D4,IF(BK$4='Прибыль в месяц'!$F$2,'Прибыль в месяц'!$F4,IF(BK$4='Прибыль в месяц'!$H$2,'Прибыль в месяц'!$H4,0))))</f>
        <v>31350</v>
      </c>
      <c r="BL6" s="127">
        <f>IF(BL$4='Прибыль в месяц'!$B$2,'Прибыль в месяц'!$B4,IF(BL$4='Прибыль в месяц'!$D$2,'Прибыль в месяц'!$D4,IF(BL$4='Прибыль в месяц'!$F$2,'Прибыль в месяц'!$F4,IF(BL$4='Прибыль в месяц'!$H$2,'Прибыль в месяц'!$H4,0))))</f>
        <v>31350</v>
      </c>
      <c r="BM6" s="127">
        <f>IF(BM$4='Прибыль в месяц'!$B$2,'Прибыль в месяц'!$B4,IF(BM$4='Прибыль в месяц'!$D$2,'Прибыль в месяц'!$D4,IF(BM$4='Прибыль в месяц'!$F$2,'Прибыль в месяц'!$F4,IF(BM$4='Прибыль в месяц'!$H$2,'Прибыль в месяц'!$H4,0))))</f>
        <v>31350</v>
      </c>
      <c r="BN6" s="129">
        <f>SUM(BB6:BM6)</f>
        <v>376200</v>
      </c>
    </row>
    <row r="7" spans="1:66" ht="12.75">
      <c r="A7" s="126" t="s">
        <v>119</v>
      </c>
      <c r="B7" s="127">
        <f>IF(B$4='Прибыль в месяц'!B$2,'Прибыль в месяц'!B5,IF(B$4='Прибыль в месяц'!D$2,'Прибыль в месяц'!D5,IF(B$4='Прибыль в месяц'!F$2,'Прибыль в месяц'!F5,IF(B$4='Прибыль в месяц'!H$2,'Прибыль в месяц'!H5))))</f>
        <v>1326.0000000000002</v>
      </c>
      <c r="C7" s="127">
        <f>IF(C$4='Прибыль в месяц'!$B$2,'Прибыль в месяц'!$B5,IF(C$4='Прибыль в месяц'!$D$2,'Прибыль в месяц'!$D5,IF(C$4='Прибыль в месяц'!$F$2,'Прибыль в месяц'!$F5,IF(C$4='Прибыль в месяц'!$H$2,'Прибыль в месяц'!$H5,0))))</f>
        <v>1326.0000000000002</v>
      </c>
      <c r="D7" s="127">
        <f>IF(D$4='Прибыль в месяц'!$B$2,'Прибыль в месяц'!$B5,IF(D$4='Прибыль в месяц'!$D$2,'Прибыль в месяц'!$D5,IF(D$4='Прибыль в месяц'!$F$2,'Прибыль в месяц'!$F5,IF(D$4='Прибыль в месяц'!$H$2,'Прибыль в месяц'!$H5,0))))</f>
        <v>1989</v>
      </c>
      <c r="E7" s="127">
        <f>IF(E$4='Прибыль в месяц'!$B$2,'Прибыль в месяц'!$B5,IF(E$4='Прибыль в месяц'!$D$2,'Прибыль в месяц'!$D5,IF(E$4='Прибыль в месяц'!$F$2,'Прибыль в месяц'!$F5,IF(E$4='Прибыль в месяц'!$H$2,'Прибыль в месяц'!$H5,0))))</f>
        <v>1989</v>
      </c>
      <c r="F7" s="127">
        <f>IF(F$4='Прибыль в месяц'!$B$2,'Прибыль в месяц'!$B5,IF(F$4='Прибыль в месяц'!$D$2,'Прибыль в месяц'!$D5,IF(F$4='Прибыль в месяц'!$F$2,'Прибыль в месяц'!$F5,IF(F$4='Прибыль в месяц'!$H$2,'Прибыль в месяц'!$H5,0))))</f>
        <v>3646.5</v>
      </c>
      <c r="G7" s="127">
        <f>IF(G$4='Прибыль в месяц'!$B$2,'Прибыль в месяц'!$B5,IF(G$4='Прибыль в месяц'!$D$2,'Прибыль в месяц'!$D5,IF(G$4='Прибыль в месяц'!$F$2,'Прибыль в месяц'!$F5,IF(G$4='Прибыль в месяц'!$H$2,'Прибыль в месяц'!$H5,0))))</f>
        <v>3646.5</v>
      </c>
      <c r="H7" s="127">
        <f>IF(H$4='Прибыль в месяц'!$B$2,'Прибыль в месяц'!$B5,IF(H$4='Прибыль в месяц'!$D$2,'Прибыль в месяц'!$D5,IF(H$4='Прибыль в месяц'!$F$2,'Прибыль в месяц'!$F5,IF(H$4='Прибыль в месяц'!$H$2,'Прибыль в месяц'!$H5,0))))</f>
        <v>3646.5</v>
      </c>
      <c r="I7" s="127">
        <f>IF(I$4='Прибыль в месяц'!$B$2,'Прибыль в месяц'!$B5,IF(I$4='Прибыль в месяц'!$D$2,'Прибыль в месяц'!$D5,IF(I$4='Прибыль в месяц'!$F$2,'Прибыль в месяц'!$F5,IF(I$4='Прибыль в месяц'!$H$2,'Прибыль в месяц'!$H5,0))))</f>
        <v>3646.5</v>
      </c>
      <c r="J7" s="127">
        <f>IF(J$4='Прибыль в месяц'!$B$2,'Прибыль в месяц'!$B5,IF(J$4='Прибыль в месяц'!$D$2,'Прибыль в месяц'!$D5,IF(J$4='Прибыль в месяц'!$F$2,'Прибыль в месяц'!$F5,IF(J$4='Прибыль в месяц'!$H$2,'Прибыль в месяц'!$H5,0))))</f>
        <v>3646.5</v>
      </c>
      <c r="K7" s="127">
        <f>IF(K$4='Прибыль в месяц'!$B$2,'Прибыль в месяц'!$B5,IF(K$4='Прибыль в месяц'!$D$2,'Прибыль в месяц'!$D5,IF(K$4='Прибыль в месяц'!$F$2,'Прибыль в месяц'!$F5,IF(K$4='Прибыль в месяц'!$H$2,'Прибыль в месяц'!$H5,0))))</f>
        <v>3646.5</v>
      </c>
      <c r="L7" s="127">
        <f>IF(L$4='Прибыль в месяц'!$B$2,'Прибыль в месяц'!$B5,IF(L$4='Прибыль в месяц'!$D$2,'Прибыль в месяц'!$D5,IF(L$4='Прибыль в месяц'!$F$2,'Прибыль в месяц'!$F5,IF(L$4='Прибыль в месяц'!$H$2,'Прибыль в месяц'!$H5,0))))</f>
        <v>3646.5</v>
      </c>
      <c r="M7" s="128">
        <f>IF(M$4='Прибыль в месяц'!$B$2,'Прибыль в месяц'!$B5,IF(M$4='Прибыль в месяц'!$D$2,'Прибыль в месяц'!$D5,IF(M$4='Прибыль в месяц'!$F$2,'Прибыль в месяц'!$F5,IF(M$4='Прибыль в месяц'!$H$2,'Прибыль в месяц'!$H5,0))))</f>
        <v>3646.5</v>
      </c>
      <c r="N7" s="129">
        <f>SUM(B7:M7)</f>
        <v>35802</v>
      </c>
      <c r="O7" s="130">
        <f>IF(O$4='Прибыль в месяц'!$B$2,'Прибыль в месяц'!$B5,IF(O$4='Прибыль в месяц'!$D$2,'Прибыль в месяц'!$D5,IF(O$4='Прибыль в месяц'!$F$2,'Прибыль в месяц'!$F5,IF(O$4='Прибыль в месяц'!$H$2,'Прибыль в месяц'!$H5,0))))</f>
        <v>3646.5</v>
      </c>
      <c r="P7" s="127">
        <f>IF(P$4='Прибыль в месяц'!$B$2,'Прибыль в месяц'!$B5,IF(P$4='Прибыль в месяц'!$D$2,'Прибыль в месяц'!$D5,IF(P$4='Прибыль в месяц'!$F$2,'Прибыль в месяц'!$F5,IF(P$4='Прибыль в месяц'!$H$2,'Прибыль в месяц'!$H5,0))))</f>
        <v>3646.5</v>
      </c>
      <c r="Q7" s="127">
        <f>IF(Q$4='Прибыль в месяц'!$B$2,'Прибыль в месяц'!$B5,IF(Q$4='Прибыль в месяц'!$D$2,'Прибыль в месяц'!$D5,IF(Q$4='Прибыль в месяц'!$F$2,'Прибыль в месяц'!$F5,IF(Q$4='Прибыль в месяц'!$H$2,'Прибыль в месяц'!$H5,0))))</f>
        <v>3646.5</v>
      </c>
      <c r="R7" s="127">
        <f>IF(R$4='Прибыль в месяц'!$B$2,'Прибыль в месяц'!$B5,IF(R$4='Прибыль в месяц'!$D$2,'Прибыль в месяц'!$D5,IF(R$4='Прибыль в месяц'!$F$2,'Прибыль в месяц'!$F5,IF(R$4='Прибыль в месяц'!$H$2,'Прибыль в месяц'!$H5,0))))</f>
        <v>3646.5</v>
      </c>
      <c r="S7" s="127">
        <f>IF(S$4='Прибыль в месяц'!$B$2,'Прибыль в месяц'!$B5,IF(S$4='Прибыль в месяц'!$D$2,'Прибыль в месяц'!$D5,IF(S$4='Прибыль в месяц'!$F$2,'Прибыль в месяц'!$F5,IF(S$4='Прибыль в месяц'!$H$2,'Прибыль в месяц'!$H5,0))))</f>
        <v>3646.5</v>
      </c>
      <c r="T7" s="127">
        <f>IF(T$4='Прибыль в месяц'!$B$2,'Прибыль в месяц'!$B5,IF(T$4='Прибыль в месяц'!$D$2,'Прибыль в месяц'!$D5,IF(T$4='Прибыль в месяц'!$F$2,'Прибыль в месяц'!$F5,IF(T$4='Прибыль в месяц'!$H$2,'Прибыль в месяц'!$H5,0))))</f>
        <v>3646.5</v>
      </c>
      <c r="U7" s="127">
        <f>IF(U$4='Прибыль в месяц'!$B$2,'Прибыль в месяц'!$B5,IF(U$4='Прибыль в месяц'!$D$2,'Прибыль в месяц'!$D5,IF(U$4='Прибыль в месяц'!$F$2,'Прибыль в месяц'!$F5,IF(U$4='Прибыль в месяц'!$H$2,'Прибыль в месяц'!$H5,0))))</f>
        <v>3646.5</v>
      </c>
      <c r="V7" s="127">
        <f>IF(V$4='Прибыль в месяц'!$B$2,'Прибыль в месяц'!$B5,IF(V$4='Прибыль в месяц'!$D$2,'Прибыль в месяц'!$D5,IF(V$4='Прибыль в месяц'!$F$2,'Прибыль в месяц'!$F5,IF(V$4='Прибыль в месяц'!$H$2,'Прибыль в месяц'!$H5,0))))</f>
        <v>3646.5</v>
      </c>
      <c r="W7" s="127">
        <f>IF(W$4='Прибыль в месяц'!$B$2,'Прибыль в месяц'!$B5,IF(W$4='Прибыль в месяц'!$D$2,'Прибыль в месяц'!$D5,IF(W$4='Прибыль в месяц'!$F$2,'Прибыль в месяц'!$F5,IF(W$4='Прибыль в месяц'!$H$2,'Прибыль в месяц'!$H5,0))))</f>
        <v>3646.5</v>
      </c>
      <c r="X7" s="127">
        <f>IF(X$4='Прибыль в месяц'!$B$2,'Прибыль в месяц'!$B5,IF(X$4='Прибыль в месяц'!$D$2,'Прибыль в месяц'!$D5,IF(X$4='Прибыль в месяц'!$F$2,'Прибыль в месяц'!$F5,IF(X$4='Прибыль в месяц'!$H$2,'Прибыль в месяц'!$H5,0))))</f>
        <v>3646.5</v>
      </c>
      <c r="Y7" s="127">
        <f>IF(Y$4='Прибыль в месяц'!$B$2,'Прибыль в месяц'!$B5,IF(Y$4='Прибыль в месяц'!$D$2,'Прибыль в месяц'!$D5,IF(Y$4='Прибыль в месяц'!$F$2,'Прибыль в месяц'!$F5,IF(Y$4='Прибыль в месяц'!$H$2,'Прибыль в месяц'!$H5,0))))</f>
        <v>3646.5</v>
      </c>
      <c r="Z7" s="127">
        <f>IF(Z$4='Прибыль в месяц'!$B$2,'Прибыль в месяц'!$B5,IF(Z$4='Прибыль в месяц'!$D$2,'Прибыль в месяц'!$D5,IF(Z$4='Прибыль в месяц'!$F$2,'Прибыль в месяц'!$F5,IF(Z$4='Прибыль в месяц'!$H$2,'Прибыль в месяц'!$H5,0))))</f>
        <v>3646.5</v>
      </c>
      <c r="AA7" s="129">
        <f>SUM(O7:Z7)</f>
        <v>43758</v>
      </c>
      <c r="AB7" s="127">
        <f>IF(AB$4='Прибыль в месяц'!$B$2,'Прибыль в месяц'!$B5,IF(AB$4='Прибыль в месяц'!$D$2,'Прибыль в месяц'!$D5,IF(AB$4='Прибыль в месяц'!$F$2,'Прибыль в месяц'!$F5,IF(AB$4='Прибыль в месяц'!$H$2,'Прибыль в месяц'!$H5,0))))</f>
        <v>3646.5</v>
      </c>
      <c r="AC7" s="127">
        <f>IF(AC$4='Прибыль в месяц'!$B$2,'Прибыль в месяц'!$B5,IF(AC$4='Прибыль в месяц'!$D$2,'Прибыль в месяц'!$D5,IF(AC$4='Прибыль в месяц'!$F$2,'Прибыль в месяц'!$F5,IF(AC$4='Прибыль в месяц'!$H$2,'Прибыль в месяц'!$H5,0))))</f>
        <v>3646.5</v>
      </c>
      <c r="AD7" s="127">
        <f>IF(AD$4='Прибыль в месяц'!$B$2,'Прибыль в месяц'!$B5,IF(AD$4='Прибыль в месяц'!$D$2,'Прибыль в месяц'!$D5,IF(AD$4='Прибыль в месяц'!$F$2,'Прибыль в месяц'!$F5,IF(AD$4='Прибыль в месяц'!$H$2,'Прибыль в месяц'!$H5,0))))</f>
        <v>3646.5</v>
      </c>
      <c r="AE7" s="127">
        <f>IF(AE$4='Прибыль в месяц'!$B$2,'Прибыль в месяц'!$B5,IF(AE$4='Прибыль в месяц'!$D$2,'Прибыль в месяц'!$D5,IF(AE$4='Прибыль в месяц'!$F$2,'Прибыль в месяц'!$F5,IF(AE$4='Прибыль в месяц'!$H$2,'Прибыль в месяц'!$H5,0))))</f>
        <v>3646.5</v>
      </c>
      <c r="AF7" s="127">
        <f>IF(AF$4='Прибыль в месяц'!$B$2,'Прибыль в месяц'!$B5,IF(AF$4='Прибыль в месяц'!$D$2,'Прибыль в месяц'!$D5,IF(AF$4='Прибыль в месяц'!$F$2,'Прибыль в месяц'!$F5,IF(AF$4='Прибыль в месяц'!$H$2,'Прибыль в месяц'!$H5,0))))</f>
        <v>3646.5</v>
      </c>
      <c r="AG7" s="127">
        <f>IF(AG$4='Прибыль в месяц'!$B$2,'Прибыль в месяц'!$B5,IF(AG$4='Прибыль в месяц'!$D$2,'Прибыль в месяц'!$D5,IF(AG$4='Прибыль в месяц'!$F$2,'Прибыль в месяц'!$F5,IF(AG$4='Прибыль в месяц'!$H$2,'Прибыль в месяц'!$H5,0))))</f>
        <v>3646.5</v>
      </c>
      <c r="AH7" s="127">
        <f>IF(AH$4='Прибыль в месяц'!$B$2,'Прибыль в месяц'!$B5,IF(AH$4='Прибыль в месяц'!$D$2,'Прибыль в месяц'!$D5,IF(AH$4='Прибыль в месяц'!$F$2,'Прибыль в месяц'!$F5,IF(AH$4='Прибыль в месяц'!$H$2,'Прибыль в месяц'!$H5,0))))</f>
        <v>3646.5</v>
      </c>
      <c r="AI7" s="127">
        <f>IF(AI$4='Прибыль в месяц'!$B$2,'Прибыль в месяц'!$B5,IF(AI$4='Прибыль в месяц'!$D$2,'Прибыль в месяц'!$D5,IF(AI$4='Прибыль в месяц'!$F$2,'Прибыль в месяц'!$F5,IF(AI$4='Прибыль в месяц'!$H$2,'Прибыль в месяц'!$H5,0))))</f>
        <v>3646.5</v>
      </c>
      <c r="AJ7" s="127">
        <f>IF(AJ$4='Прибыль в месяц'!$B$2,'Прибыль в месяц'!$B5,IF(AJ$4='Прибыль в месяц'!$D$2,'Прибыль в месяц'!$D5,IF(AJ$4='Прибыль в месяц'!$F$2,'Прибыль в месяц'!$F5,IF(AJ$4='Прибыль в месяц'!$H$2,'Прибыль в месяц'!$H5,0))))</f>
        <v>3646.5</v>
      </c>
      <c r="AK7" s="127">
        <f>IF(AK$4='Прибыль в месяц'!$B$2,'Прибыль в месяц'!$B5,IF(AK$4='Прибыль в месяц'!$D$2,'Прибыль в месяц'!$D5,IF(AK$4='Прибыль в месяц'!$F$2,'Прибыль в месяц'!$F5,IF(AK$4='Прибыль в месяц'!$H$2,'Прибыль в месяц'!$H5,0))))</f>
        <v>3646.5</v>
      </c>
      <c r="AL7" s="127">
        <f>IF(AL$4='Прибыль в месяц'!$B$2,'Прибыль в месяц'!$B5,IF(AL$4='Прибыль в месяц'!$D$2,'Прибыль в месяц'!$D5,IF(AL$4='Прибыль в месяц'!$F$2,'Прибыль в месяц'!$F5,IF(AL$4='Прибыль в месяц'!$H$2,'Прибыль в месяц'!$H5,0))))</f>
        <v>3646.5</v>
      </c>
      <c r="AM7" s="127">
        <f>IF(AM$4='Прибыль в месяц'!$B$2,'Прибыль в месяц'!$B5,IF(AM$4='Прибыль в месяц'!$D$2,'Прибыль в месяц'!$D5,IF(AM$4='Прибыль в месяц'!$F$2,'Прибыль в месяц'!$F5,IF(AM$4='Прибыль в месяц'!$H$2,'Прибыль в месяц'!$H5,0))))</f>
        <v>3646.5</v>
      </c>
      <c r="AN7" s="129">
        <f>SUM(AB7:AM7)</f>
        <v>43758</v>
      </c>
      <c r="AO7" s="127">
        <f>IF(AO$4='Прибыль в месяц'!$B$2,'Прибыль в месяц'!$B5,IF(AO$4='Прибыль в месяц'!$D$2,'Прибыль в месяц'!$D5,IF(AO$4='Прибыль в месяц'!$F$2,'Прибыль в месяц'!$F5,IF(AO$4='Прибыль в месяц'!$H$2,'Прибыль в месяц'!$H5,0))))</f>
        <v>3646.5</v>
      </c>
      <c r="AP7" s="127">
        <f>IF(AP$4='Прибыль в месяц'!$B$2,'Прибыль в месяц'!$B5,IF(AP$4='Прибыль в месяц'!$D$2,'Прибыль в месяц'!$D5,IF(AP$4='Прибыль в месяц'!$F$2,'Прибыль в месяц'!$F5,IF(AP$4='Прибыль в месяц'!$H$2,'Прибыль в месяц'!$H5,0))))</f>
        <v>3646.5</v>
      </c>
      <c r="AQ7" s="127">
        <f>IF(AQ$4='Прибыль в месяц'!$B$2,'Прибыль в месяц'!$B5,IF(AQ$4='Прибыль в месяц'!$D$2,'Прибыль в месяц'!$D5,IF(AQ$4='Прибыль в месяц'!$F$2,'Прибыль в месяц'!$F5,IF(AQ$4='Прибыль в месяц'!$H$2,'Прибыль в месяц'!$H5,0))))</f>
        <v>3646.5</v>
      </c>
      <c r="AR7" s="127">
        <f>IF(AR$4='Прибыль в месяц'!$B$2,'Прибыль в месяц'!$B5,IF(AR$4='Прибыль в месяц'!$D$2,'Прибыль в месяц'!$D5,IF(AR$4='Прибыль в месяц'!$F$2,'Прибыль в месяц'!$F5,IF(AR$4='Прибыль в месяц'!$H$2,'Прибыль в месяц'!$H5,0))))</f>
        <v>3646.5</v>
      </c>
      <c r="AS7" s="127">
        <f>IF(AS$4='Прибыль в месяц'!$B$2,'Прибыль в месяц'!$B5,IF(AS$4='Прибыль в месяц'!$D$2,'Прибыль в месяц'!$D5,IF(AS$4='Прибыль в месяц'!$F$2,'Прибыль в месяц'!$F5,IF(AS$4='Прибыль в месяц'!$H$2,'Прибыль в месяц'!$H5,0))))</f>
        <v>3646.5</v>
      </c>
      <c r="AT7" s="127">
        <f>IF(AT$4='Прибыль в месяц'!$B$2,'Прибыль в месяц'!$B5,IF(AT$4='Прибыль в месяц'!$D$2,'Прибыль в месяц'!$D5,IF(AT$4='Прибыль в месяц'!$F$2,'Прибыль в месяц'!$F5,IF(AT$4='Прибыль в месяц'!$H$2,'Прибыль в месяц'!$H5,0))))</f>
        <v>3646.5</v>
      </c>
      <c r="AU7" s="127">
        <f>IF(AU$4='Прибыль в месяц'!$B$2,'Прибыль в месяц'!$B5,IF(AU$4='Прибыль в месяц'!$D$2,'Прибыль в месяц'!$D5,IF(AU$4='Прибыль в месяц'!$F$2,'Прибыль в месяц'!$F5,IF(AU$4='Прибыль в месяц'!$H$2,'Прибыль в месяц'!$H5,0))))</f>
        <v>3646.5</v>
      </c>
      <c r="AV7" s="127">
        <f>IF(AV$4='Прибыль в месяц'!$B$2,'Прибыль в месяц'!$B5,IF(AV$4='Прибыль в месяц'!$D$2,'Прибыль в месяц'!$D5,IF(AV$4='Прибыль в месяц'!$F$2,'Прибыль в месяц'!$F5,IF(AV$4='Прибыль в месяц'!$H$2,'Прибыль в месяц'!$H5,0))))</f>
        <v>3646.5</v>
      </c>
      <c r="AW7" s="127">
        <f>IF(AW$4='Прибыль в месяц'!$B$2,'Прибыль в месяц'!$B5,IF(AW$4='Прибыль в месяц'!$D$2,'Прибыль в месяц'!$D5,IF(AW$4='Прибыль в месяц'!$F$2,'Прибыль в месяц'!$F5,IF(AW$4='Прибыль в месяц'!$H$2,'Прибыль в месяц'!$H5,0))))</f>
        <v>3646.5</v>
      </c>
      <c r="AX7" s="127">
        <f>IF(AX$4='Прибыль в месяц'!$B$2,'Прибыль в месяц'!$B5,IF(AX$4='Прибыль в месяц'!$D$2,'Прибыль в месяц'!$D5,IF(AX$4='Прибыль в месяц'!$F$2,'Прибыль в месяц'!$F5,IF(AX$4='Прибыль в месяц'!$H$2,'Прибыль в месяц'!$H5,0))))</f>
        <v>3646.5</v>
      </c>
      <c r="AY7" s="127">
        <f>IF(AY$4='Прибыль в месяц'!$B$2,'Прибыль в месяц'!$B5,IF(AY$4='Прибыль в месяц'!$D$2,'Прибыль в месяц'!$D5,IF(AY$4='Прибыль в месяц'!$F$2,'Прибыль в месяц'!$F5,IF(AY$4='Прибыль в месяц'!$H$2,'Прибыль в месяц'!$H5,0))))</f>
        <v>3646.5</v>
      </c>
      <c r="AZ7" s="127">
        <f>IF(AZ$4='Прибыль в месяц'!$B$2,'Прибыль в месяц'!$B5,IF(AZ$4='Прибыль в месяц'!$D$2,'Прибыль в месяц'!$D5,IF(AZ$4='Прибыль в месяц'!$F$2,'Прибыль в месяц'!$F5,IF(AZ$4='Прибыль в месяц'!$H$2,'Прибыль в месяц'!$H5,0))))</f>
        <v>3646.5</v>
      </c>
      <c r="BA7" s="129">
        <f>SUM(AO7:AZ7)</f>
        <v>43758</v>
      </c>
      <c r="BB7" s="127">
        <f>IF(BB$4='Прибыль в месяц'!$B$2,'Прибыль в месяц'!$B5,IF(BB$4='Прибыль в месяц'!$D$2,'Прибыль в месяц'!$D5,IF(BB$4='Прибыль в месяц'!$F$2,'Прибыль в месяц'!$F5,IF(BB$4='Прибыль в месяц'!$H$2,'Прибыль в месяц'!$H5,0))))</f>
        <v>3646.5</v>
      </c>
      <c r="BC7" s="127">
        <f>IF(BC$4='Прибыль в месяц'!$B$2,'Прибыль в месяц'!$B5,IF(BC$4='Прибыль в месяц'!$D$2,'Прибыль в месяц'!$D5,IF(BC$4='Прибыль в месяц'!$F$2,'Прибыль в месяц'!$F5,IF(BC$4='Прибыль в месяц'!$H$2,'Прибыль в месяц'!$H5,0))))</f>
        <v>3646.5</v>
      </c>
      <c r="BD7" s="127">
        <f>IF(BD$4='Прибыль в месяц'!$B$2,'Прибыль в месяц'!$B5,IF(BD$4='Прибыль в месяц'!$D$2,'Прибыль в месяц'!$D5,IF(BD$4='Прибыль в месяц'!$F$2,'Прибыль в месяц'!$F5,IF(BD$4='Прибыль в месяц'!$H$2,'Прибыль в месяц'!$H5,0))))</f>
        <v>3646.5</v>
      </c>
      <c r="BE7" s="127">
        <f>IF(BE$4='Прибыль в месяц'!$B$2,'Прибыль в месяц'!$B5,IF(BE$4='Прибыль в месяц'!$D$2,'Прибыль в месяц'!$D5,IF(BE$4='Прибыль в месяц'!$F$2,'Прибыль в месяц'!$F5,IF(BE$4='Прибыль в месяц'!$H$2,'Прибыль в месяц'!$H5,0))))</f>
        <v>3646.5</v>
      </c>
      <c r="BF7" s="127">
        <f>IF(BF$4='Прибыль в месяц'!$B$2,'Прибыль в месяц'!$B5,IF(BF$4='Прибыль в месяц'!$D$2,'Прибыль в месяц'!$D5,IF(BF$4='Прибыль в месяц'!$F$2,'Прибыль в месяц'!$F5,IF(BF$4='Прибыль в месяц'!$H$2,'Прибыль в месяц'!$H5,0))))</f>
        <v>3646.5</v>
      </c>
      <c r="BG7" s="127">
        <f>IF(BG$4='Прибыль в месяц'!$B$2,'Прибыль в месяц'!$B5,IF(BG$4='Прибыль в месяц'!$D$2,'Прибыль в месяц'!$D5,IF(BG$4='Прибыль в месяц'!$F$2,'Прибыль в месяц'!$F5,IF(BG$4='Прибыль в месяц'!$H$2,'Прибыль в месяц'!$H5,0))))</f>
        <v>3646.5</v>
      </c>
      <c r="BH7" s="127">
        <f>IF(BH$4='Прибыль в месяц'!$B$2,'Прибыль в месяц'!$B5,IF(BH$4='Прибыль в месяц'!$D$2,'Прибыль в месяц'!$D5,IF(BH$4='Прибыль в месяц'!$F$2,'Прибыль в месяц'!$F5,IF(BH$4='Прибыль в месяц'!$H$2,'Прибыль в месяц'!$H5,0))))</f>
        <v>3646.5</v>
      </c>
      <c r="BI7" s="127">
        <f>IF(BI$4='Прибыль в месяц'!$B$2,'Прибыль в месяц'!$B5,IF(BI$4='Прибыль в месяц'!$D$2,'Прибыль в месяц'!$D5,IF(BI$4='Прибыль в месяц'!$F$2,'Прибыль в месяц'!$F5,IF(BI$4='Прибыль в месяц'!$H$2,'Прибыль в месяц'!$H5,0))))</f>
        <v>3646.5</v>
      </c>
      <c r="BJ7" s="127">
        <f>IF(BJ$4='Прибыль в месяц'!$B$2,'Прибыль в месяц'!$B5,IF(BJ$4='Прибыль в месяц'!$D$2,'Прибыль в месяц'!$D5,IF(BJ$4='Прибыль в месяц'!$F$2,'Прибыль в месяц'!$F5,IF(BJ$4='Прибыль в месяц'!$H$2,'Прибыль в месяц'!$H5,0))))</f>
        <v>3646.5</v>
      </c>
      <c r="BK7" s="127">
        <f>IF(BK$4='Прибыль в месяц'!$B$2,'Прибыль в месяц'!$B5,IF(BK$4='Прибыль в месяц'!$D$2,'Прибыль в месяц'!$D5,IF(BK$4='Прибыль в месяц'!$F$2,'Прибыль в месяц'!$F5,IF(BK$4='Прибыль в месяц'!$H$2,'Прибыль в месяц'!$H5,0))))</f>
        <v>3646.5</v>
      </c>
      <c r="BL7" s="127">
        <f>IF(BL$4='Прибыль в месяц'!$B$2,'Прибыль в месяц'!$B5,IF(BL$4='Прибыль в месяц'!$D$2,'Прибыль в месяц'!$D5,IF(BL$4='Прибыль в месяц'!$F$2,'Прибыль в месяц'!$F5,IF(BL$4='Прибыль в месяц'!$H$2,'Прибыль в месяц'!$H5,0))))</f>
        <v>3646.5</v>
      </c>
      <c r="BM7" s="127">
        <f>IF(BM$4='Прибыль в месяц'!$B$2,'Прибыль в месяц'!$B5,IF(BM$4='Прибыль в месяц'!$D$2,'Прибыль в месяц'!$D5,IF(BM$4='Прибыль в месяц'!$F$2,'Прибыль в месяц'!$F5,IF(BM$4='Прибыль в месяц'!$H$2,'Прибыль в месяц'!$H5,0))))</f>
        <v>3646.5</v>
      </c>
      <c r="BN7" s="129">
        <f>SUM(BB7:BM7)</f>
        <v>43758</v>
      </c>
    </row>
    <row r="8" spans="1:66" ht="12.75">
      <c r="A8" s="126" t="s">
        <v>120</v>
      </c>
      <c r="B8" s="127">
        <f>IF(B$4='Прибыль в месяц'!B$2,'Прибыль в месяц'!B6,IF(B$4='Прибыль в месяц'!D$2,'Прибыль в месяц'!D6,IF(B$4='Прибыль в месяц'!F$2,'Прибыль в месяц'!F6,IF(B$4='Прибыль в месяц'!H$2,'Прибыль в месяц'!H6))))</f>
        <v>4950</v>
      </c>
      <c r="C8" s="127">
        <f>IF(C$4='Прибыль в месяц'!$B$2,'Прибыль в месяц'!$B6,IF(C$4='Прибыль в месяц'!$D$2,'Прибыль в месяц'!$D6,IF(C$4='Прибыль в месяц'!$F$2,'Прибыль в месяц'!$F6,IF(C$4='Прибыль в месяц'!$H$2,'Прибыль в месяц'!$H6,0))))</f>
        <v>4950</v>
      </c>
      <c r="D8" s="127">
        <f>IF(D$4='Прибыль в месяц'!$B$2,'Прибыль в месяц'!$B6,IF(D$4='Прибыль в месяц'!$D$2,'Прибыль в месяц'!$D6,IF(D$4='Прибыль в месяц'!$F$2,'Прибыль в месяц'!$F6,IF(D$4='Прибыль в месяц'!$H$2,'Прибыль в месяц'!$H6,0))))</f>
        <v>7425</v>
      </c>
      <c r="E8" s="127">
        <f>IF(E$4='Прибыль в месяц'!$B$2,'Прибыль в месяц'!$B6,IF(E$4='Прибыль в месяц'!$D$2,'Прибыль в месяц'!$D6,IF(E$4='Прибыль в месяц'!$F$2,'Прибыль в месяц'!$F6,IF(E$4='Прибыль в месяц'!$H$2,'Прибыль в месяц'!$H6,0))))</f>
        <v>7425</v>
      </c>
      <c r="F8" s="127">
        <f>IF(F$4='Прибыль в месяц'!$B$2,'Прибыль в месяц'!$B6,IF(F$4='Прибыль в месяц'!$D$2,'Прибыль в месяц'!$D6,IF(F$4='Прибыль в месяц'!$F$2,'Прибыль в месяц'!$F6,IF(F$4='Прибыль в месяц'!$H$2,'Прибыль в месяц'!$H6,0))))</f>
        <v>13612.5</v>
      </c>
      <c r="G8" s="127">
        <f>IF(G$4='Прибыль в месяц'!$B$2,'Прибыль в месяц'!$B6,IF(G$4='Прибыль в месяц'!$D$2,'Прибыль в месяц'!$D6,IF(G$4='Прибыль в месяц'!$F$2,'Прибыль в месяц'!$F6,IF(G$4='Прибыль в месяц'!$H$2,'Прибыль в месяц'!$H6,0))))</f>
        <v>13612.5</v>
      </c>
      <c r="H8" s="127">
        <f>IF(H$4='Прибыль в месяц'!$B$2,'Прибыль в месяц'!$B6,IF(H$4='Прибыль в месяц'!$D$2,'Прибыль в месяц'!$D6,IF(H$4='Прибыль в месяц'!$F$2,'Прибыль в месяц'!$F6,IF(H$4='Прибыль в месяц'!$H$2,'Прибыль в месяц'!$H6,0))))</f>
        <v>13612.5</v>
      </c>
      <c r="I8" s="127">
        <f>IF(I$4='Прибыль в месяц'!$B$2,'Прибыль в месяц'!$B6,IF(I$4='Прибыль в месяц'!$D$2,'Прибыль в месяц'!$D6,IF(I$4='Прибыль в месяц'!$F$2,'Прибыль в месяц'!$F6,IF(I$4='Прибыль в месяц'!$H$2,'Прибыль в месяц'!$H6,0))))</f>
        <v>13612.5</v>
      </c>
      <c r="J8" s="127">
        <f>IF(J$4='Прибыль в месяц'!$B$2,'Прибыль в месяц'!$B6,IF(J$4='Прибыль в месяц'!$D$2,'Прибыль в месяц'!$D6,IF(J$4='Прибыль в месяц'!$F$2,'Прибыль в месяц'!$F6,IF(J$4='Прибыль в месяц'!$H$2,'Прибыль в месяц'!$H6,0))))</f>
        <v>13612.5</v>
      </c>
      <c r="K8" s="127">
        <f>IF(K$4='Прибыль в месяц'!$B$2,'Прибыль в месяц'!$B6,IF(K$4='Прибыль в месяц'!$D$2,'Прибыль в месяц'!$D6,IF(K$4='Прибыль в месяц'!$F$2,'Прибыль в месяц'!$F6,IF(K$4='Прибыль в месяц'!$H$2,'Прибыль в месяц'!$H6,0))))</f>
        <v>13612.5</v>
      </c>
      <c r="L8" s="127">
        <f>IF(L$4='Прибыль в месяц'!$B$2,'Прибыль в месяц'!$B6,IF(L$4='Прибыль в месяц'!$D$2,'Прибыль в месяц'!$D6,IF(L$4='Прибыль в месяц'!$F$2,'Прибыль в месяц'!$F6,IF(L$4='Прибыль в месяц'!$H$2,'Прибыль в месяц'!$H6,0))))</f>
        <v>13612.5</v>
      </c>
      <c r="M8" s="128">
        <f>IF(M$4='Прибыль в месяц'!$B$2,'Прибыль в месяц'!$B6,IF(M$4='Прибыль в месяц'!$D$2,'Прибыль в месяц'!$D6,IF(M$4='Прибыль в месяц'!$F$2,'Прибыль в месяц'!$F6,IF(M$4='Прибыль в месяц'!$H$2,'Прибыль в месяц'!$H6,0))))</f>
        <v>13612.5</v>
      </c>
      <c r="N8" s="129">
        <f>SUM(B8:M8)</f>
        <v>133650</v>
      </c>
      <c r="O8" s="130">
        <f>IF(O$4='Прибыль в месяц'!$B$2,'Прибыль в месяц'!$B6,IF(O$4='Прибыль в месяц'!$D$2,'Прибыль в месяц'!$D6,IF(O$4='Прибыль в месяц'!$F$2,'Прибыль в месяц'!$F6,IF(O$4='Прибыль в месяц'!$H$2,'Прибыль в месяц'!$H6,0))))</f>
        <v>13612.5</v>
      </c>
      <c r="P8" s="127">
        <f>IF(P$4='Прибыль в месяц'!$B$2,'Прибыль в месяц'!$B6,IF(P$4='Прибыль в месяц'!$D$2,'Прибыль в месяц'!$D6,IF(P$4='Прибыль в месяц'!$F$2,'Прибыль в месяц'!$F6,IF(P$4='Прибыль в месяц'!$H$2,'Прибыль в месяц'!$H6,0))))</f>
        <v>13612.5</v>
      </c>
      <c r="Q8" s="127">
        <f>IF(Q$4='Прибыль в месяц'!$B$2,'Прибыль в месяц'!$B6,IF(Q$4='Прибыль в месяц'!$D$2,'Прибыль в месяц'!$D6,IF(Q$4='Прибыль в месяц'!$F$2,'Прибыль в месяц'!$F6,IF(Q$4='Прибыль в месяц'!$H$2,'Прибыль в месяц'!$H6,0))))</f>
        <v>13612.5</v>
      </c>
      <c r="R8" s="127">
        <f>IF(R$4='Прибыль в месяц'!$B$2,'Прибыль в месяц'!$B6,IF(R$4='Прибыль в месяц'!$D$2,'Прибыль в месяц'!$D6,IF(R$4='Прибыль в месяц'!$F$2,'Прибыль в месяц'!$F6,IF(R$4='Прибыль в месяц'!$H$2,'Прибыль в месяц'!$H6,0))))</f>
        <v>13612.5</v>
      </c>
      <c r="S8" s="127">
        <f>IF(S$4='Прибыль в месяц'!$B$2,'Прибыль в месяц'!$B6,IF(S$4='Прибыль в месяц'!$D$2,'Прибыль в месяц'!$D6,IF(S$4='Прибыль в месяц'!$F$2,'Прибыль в месяц'!$F6,IF(S$4='Прибыль в месяц'!$H$2,'Прибыль в месяц'!$H6,0))))</f>
        <v>13612.5</v>
      </c>
      <c r="T8" s="127">
        <f>IF(T$4='Прибыль в месяц'!$B$2,'Прибыль в месяц'!$B6,IF(T$4='Прибыль в месяц'!$D$2,'Прибыль в месяц'!$D6,IF(T$4='Прибыль в месяц'!$F$2,'Прибыль в месяц'!$F6,IF(T$4='Прибыль в месяц'!$H$2,'Прибыль в месяц'!$H6,0))))</f>
        <v>13612.5</v>
      </c>
      <c r="U8" s="127">
        <f>IF(U$4='Прибыль в месяц'!$B$2,'Прибыль в месяц'!$B6,IF(U$4='Прибыль в месяц'!$D$2,'Прибыль в месяц'!$D6,IF(U$4='Прибыль в месяц'!$F$2,'Прибыль в месяц'!$F6,IF(U$4='Прибыль в месяц'!$H$2,'Прибыль в месяц'!$H6,0))))</f>
        <v>13612.5</v>
      </c>
      <c r="V8" s="127">
        <f>IF(V$4='Прибыль в месяц'!$B$2,'Прибыль в месяц'!$B6,IF(V$4='Прибыль в месяц'!$D$2,'Прибыль в месяц'!$D6,IF(V$4='Прибыль в месяц'!$F$2,'Прибыль в месяц'!$F6,IF(V$4='Прибыль в месяц'!$H$2,'Прибыль в месяц'!$H6,0))))</f>
        <v>13612.5</v>
      </c>
      <c r="W8" s="127">
        <f>IF(W$4='Прибыль в месяц'!$B$2,'Прибыль в месяц'!$B6,IF(W$4='Прибыль в месяц'!$D$2,'Прибыль в месяц'!$D6,IF(W$4='Прибыль в месяц'!$F$2,'Прибыль в месяц'!$F6,IF(W$4='Прибыль в месяц'!$H$2,'Прибыль в месяц'!$H6,0))))</f>
        <v>13612.5</v>
      </c>
      <c r="X8" s="127">
        <f>IF(X$4='Прибыль в месяц'!$B$2,'Прибыль в месяц'!$B6,IF(X$4='Прибыль в месяц'!$D$2,'Прибыль в месяц'!$D6,IF(X$4='Прибыль в месяц'!$F$2,'Прибыль в месяц'!$F6,IF(X$4='Прибыль в месяц'!$H$2,'Прибыль в месяц'!$H6,0))))</f>
        <v>13612.5</v>
      </c>
      <c r="Y8" s="127">
        <f>IF(Y$4='Прибыль в месяц'!$B$2,'Прибыль в месяц'!$B6,IF(Y$4='Прибыль в месяц'!$D$2,'Прибыль в месяц'!$D6,IF(Y$4='Прибыль в месяц'!$F$2,'Прибыль в месяц'!$F6,IF(Y$4='Прибыль в месяц'!$H$2,'Прибыль в месяц'!$H6,0))))</f>
        <v>13612.5</v>
      </c>
      <c r="Z8" s="127">
        <f>IF(Z$4='Прибыль в месяц'!$B$2,'Прибыль в месяц'!$B6,IF(Z$4='Прибыль в месяц'!$D$2,'Прибыль в месяц'!$D6,IF(Z$4='Прибыль в месяц'!$F$2,'Прибыль в месяц'!$F6,IF(Z$4='Прибыль в месяц'!$H$2,'Прибыль в месяц'!$H6,0))))</f>
        <v>13612.5</v>
      </c>
      <c r="AA8" s="129">
        <f>SUM(O8:Z8)</f>
        <v>163350</v>
      </c>
      <c r="AB8" s="127">
        <f>IF(AB$4='Прибыль в месяц'!$B$2,'Прибыль в месяц'!$B6,IF(AB$4='Прибыль в месяц'!$D$2,'Прибыль в месяц'!$D6,IF(AB$4='Прибыль в месяц'!$F$2,'Прибыль в месяц'!$F6,IF(AB$4='Прибыль в месяц'!$H$2,'Прибыль в месяц'!$H6,0))))</f>
        <v>13612.5</v>
      </c>
      <c r="AC8" s="127">
        <f>IF(AC$4='Прибыль в месяц'!$B$2,'Прибыль в месяц'!$B6,IF(AC$4='Прибыль в месяц'!$D$2,'Прибыль в месяц'!$D6,IF(AC$4='Прибыль в месяц'!$F$2,'Прибыль в месяц'!$F6,IF(AC$4='Прибыль в месяц'!$H$2,'Прибыль в месяц'!$H6,0))))</f>
        <v>13612.5</v>
      </c>
      <c r="AD8" s="127">
        <f>IF(AD$4='Прибыль в месяц'!$B$2,'Прибыль в месяц'!$B6,IF(AD$4='Прибыль в месяц'!$D$2,'Прибыль в месяц'!$D6,IF(AD$4='Прибыль в месяц'!$F$2,'Прибыль в месяц'!$F6,IF(AD$4='Прибыль в месяц'!$H$2,'Прибыль в месяц'!$H6,0))))</f>
        <v>13612.5</v>
      </c>
      <c r="AE8" s="127">
        <f>IF(AE$4='Прибыль в месяц'!$B$2,'Прибыль в месяц'!$B6,IF(AE$4='Прибыль в месяц'!$D$2,'Прибыль в месяц'!$D6,IF(AE$4='Прибыль в месяц'!$F$2,'Прибыль в месяц'!$F6,IF(AE$4='Прибыль в месяц'!$H$2,'Прибыль в месяц'!$H6,0))))</f>
        <v>13612.5</v>
      </c>
      <c r="AF8" s="127">
        <f>IF(AF$4='Прибыль в месяц'!$B$2,'Прибыль в месяц'!$B6,IF(AF$4='Прибыль в месяц'!$D$2,'Прибыль в месяц'!$D6,IF(AF$4='Прибыль в месяц'!$F$2,'Прибыль в месяц'!$F6,IF(AF$4='Прибыль в месяц'!$H$2,'Прибыль в месяц'!$H6,0))))</f>
        <v>13612.5</v>
      </c>
      <c r="AG8" s="127">
        <f>IF(AG$4='Прибыль в месяц'!$B$2,'Прибыль в месяц'!$B6,IF(AG$4='Прибыль в месяц'!$D$2,'Прибыль в месяц'!$D6,IF(AG$4='Прибыль в месяц'!$F$2,'Прибыль в месяц'!$F6,IF(AG$4='Прибыль в месяц'!$H$2,'Прибыль в месяц'!$H6,0))))</f>
        <v>13612.5</v>
      </c>
      <c r="AH8" s="127">
        <f>IF(AH$4='Прибыль в месяц'!$B$2,'Прибыль в месяц'!$B6,IF(AH$4='Прибыль в месяц'!$D$2,'Прибыль в месяц'!$D6,IF(AH$4='Прибыль в месяц'!$F$2,'Прибыль в месяц'!$F6,IF(AH$4='Прибыль в месяц'!$H$2,'Прибыль в месяц'!$H6,0))))</f>
        <v>13612.5</v>
      </c>
      <c r="AI8" s="127">
        <f>IF(AI$4='Прибыль в месяц'!$B$2,'Прибыль в месяц'!$B6,IF(AI$4='Прибыль в месяц'!$D$2,'Прибыль в месяц'!$D6,IF(AI$4='Прибыль в месяц'!$F$2,'Прибыль в месяц'!$F6,IF(AI$4='Прибыль в месяц'!$H$2,'Прибыль в месяц'!$H6,0))))</f>
        <v>13612.5</v>
      </c>
      <c r="AJ8" s="127">
        <f>IF(AJ$4='Прибыль в месяц'!$B$2,'Прибыль в месяц'!$B6,IF(AJ$4='Прибыль в месяц'!$D$2,'Прибыль в месяц'!$D6,IF(AJ$4='Прибыль в месяц'!$F$2,'Прибыль в месяц'!$F6,IF(AJ$4='Прибыль в месяц'!$H$2,'Прибыль в месяц'!$H6,0))))</f>
        <v>13612.5</v>
      </c>
      <c r="AK8" s="127">
        <f>IF(AK$4='Прибыль в месяц'!$B$2,'Прибыль в месяц'!$B6,IF(AK$4='Прибыль в месяц'!$D$2,'Прибыль в месяц'!$D6,IF(AK$4='Прибыль в месяц'!$F$2,'Прибыль в месяц'!$F6,IF(AK$4='Прибыль в месяц'!$H$2,'Прибыль в месяц'!$H6,0))))</f>
        <v>13612.5</v>
      </c>
      <c r="AL8" s="127">
        <f>IF(AL$4='Прибыль в месяц'!$B$2,'Прибыль в месяц'!$B6,IF(AL$4='Прибыль в месяц'!$D$2,'Прибыль в месяц'!$D6,IF(AL$4='Прибыль в месяц'!$F$2,'Прибыль в месяц'!$F6,IF(AL$4='Прибыль в месяц'!$H$2,'Прибыль в месяц'!$H6,0))))</f>
        <v>13612.5</v>
      </c>
      <c r="AM8" s="127">
        <f>IF(AM$4='Прибыль в месяц'!$B$2,'Прибыль в месяц'!$B6,IF(AM$4='Прибыль в месяц'!$D$2,'Прибыль в месяц'!$D6,IF(AM$4='Прибыль в месяц'!$F$2,'Прибыль в месяц'!$F6,IF(AM$4='Прибыль в месяц'!$H$2,'Прибыль в месяц'!$H6,0))))</f>
        <v>13612.5</v>
      </c>
      <c r="AN8" s="129">
        <f>SUM(AB8:AM8)</f>
        <v>163350</v>
      </c>
      <c r="AO8" s="127">
        <f>IF(AO$4='Прибыль в месяц'!$B$2,'Прибыль в месяц'!$B6,IF(AO$4='Прибыль в месяц'!$D$2,'Прибыль в месяц'!$D6,IF(AO$4='Прибыль в месяц'!$F$2,'Прибыль в месяц'!$F6,IF(AO$4='Прибыль в месяц'!$H$2,'Прибыль в месяц'!$H6,0))))</f>
        <v>13612.5</v>
      </c>
      <c r="AP8" s="127">
        <f>IF(AP$4='Прибыль в месяц'!$B$2,'Прибыль в месяц'!$B6,IF(AP$4='Прибыль в месяц'!$D$2,'Прибыль в месяц'!$D6,IF(AP$4='Прибыль в месяц'!$F$2,'Прибыль в месяц'!$F6,IF(AP$4='Прибыль в месяц'!$H$2,'Прибыль в месяц'!$H6,0))))</f>
        <v>13612.5</v>
      </c>
      <c r="AQ8" s="127">
        <f>IF(AQ$4='Прибыль в месяц'!$B$2,'Прибыль в месяц'!$B6,IF(AQ$4='Прибыль в месяц'!$D$2,'Прибыль в месяц'!$D6,IF(AQ$4='Прибыль в месяц'!$F$2,'Прибыль в месяц'!$F6,IF(AQ$4='Прибыль в месяц'!$H$2,'Прибыль в месяц'!$H6,0))))</f>
        <v>13612.5</v>
      </c>
      <c r="AR8" s="127">
        <f>IF(AR$4='Прибыль в месяц'!$B$2,'Прибыль в месяц'!$B6,IF(AR$4='Прибыль в месяц'!$D$2,'Прибыль в месяц'!$D6,IF(AR$4='Прибыль в месяц'!$F$2,'Прибыль в месяц'!$F6,IF(AR$4='Прибыль в месяц'!$H$2,'Прибыль в месяц'!$H6,0))))</f>
        <v>13612.5</v>
      </c>
      <c r="AS8" s="127">
        <f>IF(AS$4='Прибыль в месяц'!$B$2,'Прибыль в месяц'!$B6,IF(AS$4='Прибыль в месяц'!$D$2,'Прибыль в месяц'!$D6,IF(AS$4='Прибыль в месяц'!$F$2,'Прибыль в месяц'!$F6,IF(AS$4='Прибыль в месяц'!$H$2,'Прибыль в месяц'!$H6,0))))</f>
        <v>13612.5</v>
      </c>
      <c r="AT8" s="127">
        <f>IF(AT$4='Прибыль в месяц'!$B$2,'Прибыль в месяц'!$B6,IF(AT$4='Прибыль в месяц'!$D$2,'Прибыль в месяц'!$D6,IF(AT$4='Прибыль в месяц'!$F$2,'Прибыль в месяц'!$F6,IF(AT$4='Прибыль в месяц'!$H$2,'Прибыль в месяц'!$H6,0))))</f>
        <v>13612.5</v>
      </c>
      <c r="AU8" s="127">
        <f>IF(AU$4='Прибыль в месяц'!$B$2,'Прибыль в месяц'!$B6,IF(AU$4='Прибыль в месяц'!$D$2,'Прибыль в месяц'!$D6,IF(AU$4='Прибыль в месяц'!$F$2,'Прибыль в месяц'!$F6,IF(AU$4='Прибыль в месяц'!$H$2,'Прибыль в месяц'!$H6,0))))</f>
        <v>13612.5</v>
      </c>
      <c r="AV8" s="127">
        <f>IF(AV$4='Прибыль в месяц'!$B$2,'Прибыль в месяц'!$B6,IF(AV$4='Прибыль в месяц'!$D$2,'Прибыль в месяц'!$D6,IF(AV$4='Прибыль в месяц'!$F$2,'Прибыль в месяц'!$F6,IF(AV$4='Прибыль в месяц'!$H$2,'Прибыль в месяц'!$H6,0))))</f>
        <v>13612.5</v>
      </c>
      <c r="AW8" s="127">
        <f>IF(AW$4='Прибыль в месяц'!$B$2,'Прибыль в месяц'!$B6,IF(AW$4='Прибыль в месяц'!$D$2,'Прибыль в месяц'!$D6,IF(AW$4='Прибыль в месяц'!$F$2,'Прибыль в месяц'!$F6,IF(AW$4='Прибыль в месяц'!$H$2,'Прибыль в месяц'!$H6,0))))</f>
        <v>13612.5</v>
      </c>
      <c r="AX8" s="127">
        <f>IF(AX$4='Прибыль в месяц'!$B$2,'Прибыль в месяц'!$B6,IF(AX$4='Прибыль в месяц'!$D$2,'Прибыль в месяц'!$D6,IF(AX$4='Прибыль в месяц'!$F$2,'Прибыль в месяц'!$F6,IF(AX$4='Прибыль в месяц'!$H$2,'Прибыль в месяц'!$H6,0))))</f>
        <v>13612.5</v>
      </c>
      <c r="AY8" s="127">
        <f>IF(AY$4='Прибыль в месяц'!$B$2,'Прибыль в месяц'!$B6,IF(AY$4='Прибыль в месяц'!$D$2,'Прибыль в месяц'!$D6,IF(AY$4='Прибыль в месяц'!$F$2,'Прибыль в месяц'!$F6,IF(AY$4='Прибыль в месяц'!$H$2,'Прибыль в месяц'!$H6,0))))</f>
        <v>13612.5</v>
      </c>
      <c r="AZ8" s="127">
        <f>IF(AZ$4='Прибыль в месяц'!$B$2,'Прибыль в месяц'!$B6,IF(AZ$4='Прибыль в месяц'!$D$2,'Прибыль в месяц'!$D6,IF(AZ$4='Прибыль в месяц'!$F$2,'Прибыль в месяц'!$F6,IF(AZ$4='Прибыль в месяц'!$H$2,'Прибыль в месяц'!$H6,0))))</f>
        <v>13612.5</v>
      </c>
      <c r="BA8" s="129">
        <f>SUM(AO8:AZ8)</f>
        <v>163350</v>
      </c>
      <c r="BB8" s="127">
        <f>IF(BB$4='Прибыль в месяц'!$B$2,'Прибыль в месяц'!$B6,IF(BB$4='Прибыль в месяц'!$D$2,'Прибыль в месяц'!$D6,IF(BB$4='Прибыль в месяц'!$F$2,'Прибыль в месяц'!$F6,IF(BB$4='Прибыль в месяц'!$H$2,'Прибыль в месяц'!$H6,0))))</f>
        <v>13612.5</v>
      </c>
      <c r="BC8" s="127">
        <f>IF(BC$4='Прибыль в месяц'!$B$2,'Прибыль в месяц'!$B6,IF(BC$4='Прибыль в месяц'!$D$2,'Прибыль в месяц'!$D6,IF(BC$4='Прибыль в месяц'!$F$2,'Прибыль в месяц'!$F6,IF(BC$4='Прибыль в месяц'!$H$2,'Прибыль в месяц'!$H6,0))))</f>
        <v>13612.5</v>
      </c>
      <c r="BD8" s="127">
        <f>IF(BD$4='Прибыль в месяц'!$B$2,'Прибыль в месяц'!$B6,IF(BD$4='Прибыль в месяц'!$D$2,'Прибыль в месяц'!$D6,IF(BD$4='Прибыль в месяц'!$F$2,'Прибыль в месяц'!$F6,IF(BD$4='Прибыль в месяц'!$H$2,'Прибыль в месяц'!$H6,0))))</f>
        <v>13612.5</v>
      </c>
      <c r="BE8" s="127">
        <f>IF(BE$4='Прибыль в месяц'!$B$2,'Прибыль в месяц'!$B6,IF(BE$4='Прибыль в месяц'!$D$2,'Прибыль в месяц'!$D6,IF(BE$4='Прибыль в месяц'!$F$2,'Прибыль в месяц'!$F6,IF(BE$4='Прибыль в месяц'!$H$2,'Прибыль в месяц'!$H6,0))))</f>
        <v>13612.5</v>
      </c>
      <c r="BF8" s="127">
        <f>IF(BF$4='Прибыль в месяц'!$B$2,'Прибыль в месяц'!$B6,IF(BF$4='Прибыль в месяц'!$D$2,'Прибыль в месяц'!$D6,IF(BF$4='Прибыль в месяц'!$F$2,'Прибыль в месяц'!$F6,IF(BF$4='Прибыль в месяц'!$H$2,'Прибыль в месяц'!$H6,0))))</f>
        <v>13612.5</v>
      </c>
      <c r="BG8" s="127">
        <f>IF(BG$4='Прибыль в месяц'!$B$2,'Прибыль в месяц'!$B6,IF(BG$4='Прибыль в месяц'!$D$2,'Прибыль в месяц'!$D6,IF(BG$4='Прибыль в месяц'!$F$2,'Прибыль в месяц'!$F6,IF(BG$4='Прибыль в месяц'!$H$2,'Прибыль в месяц'!$H6,0))))</f>
        <v>13612.5</v>
      </c>
      <c r="BH8" s="127">
        <f>IF(BH$4='Прибыль в месяц'!$B$2,'Прибыль в месяц'!$B6,IF(BH$4='Прибыль в месяц'!$D$2,'Прибыль в месяц'!$D6,IF(BH$4='Прибыль в месяц'!$F$2,'Прибыль в месяц'!$F6,IF(BH$4='Прибыль в месяц'!$H$2,'Прибыль в месяц'!$H6,0))))</f>
        <v>13612.5</v>
      </c>
      <c r="BI8" s="127">
        <f>IF(BI$4='Прибыль в месяц'!$B$2,'Прибыль в месяц'!$B6,IF(BI$4='Прибыль в месяц'!$D$2,'Прибыль в месяц'!$D6,IF(BI$4='Прибыль в месяц'!$F$2,'Прибыль в месяц'!$F6,IF(BI$4='Прибыль в месяц'!$H$2,'Прибыль в месяц'!$H6,0))))</f>
        <v>13612.5</v>
      </c>
      <c r="BJ8" s="127">
        <f>IF(BJ$4='Прибыль в месяц'!$B$2,'Прибыль в месяц'!$B6,IF(BJ$4='Прибыль в месяц'!$D$2,'Прибыль в месяц'!$D6,IF(BJ$4='Прибыль в месяц'!$F$2,'Прибыль в месяц'!$F6,IF(BJ$4='Прибыль в месяц'!$H$2,'Прибыль в месяц'!$H6,0))))</f>
        <v>13612.5</v>
      </c>
      <c r="BK8" s="127">
        <f>IF(BK$4='Прибыль в месяц'!$B$2,'Прибыль в месяц'!$B6,IF(BK$4='Прибыль в месяц'!$D$2,'Прибыль в месяц'!$D6,IF(BK$4='Прибыль в месяц'!$F$2,'Прибыль в месяц'!$F6,IF(BK$4='Прибыль в месяц'!$H$2,'Прибыль в месяц'!$H6,0))))</f>
        <v>13612.5</v>
      </c>
      <c r="BL8" s="127">
        <f>IF(BL$4='Прибыль в месяц'!$B$2,'Прибыль в месяц'!$B6,IF(BL$4='Прибыль в месяц'!$D$2,'Прибыль в месяц'!$D6,IF(BL$4='Прибыль в месяц'!$F$2,'Прибыль в месяц'!$F6,IF(BL$4='Прибыль в месяц'!$H$2,'Прибыль в месяц'!$H6,0))))</f>
        <v>13612.5</v>
      </c>
      <c r="BM8" s="127">
        <f>IF(BM$4='Прибыль в месяц'!$B$2,'Прибыль в месяц'!$B6,IF(BM$4='Прибыль в месяц'!$D$2,'Прибыль в месяц'!$D6,IF(BM$4='Прибыль в месяц'!$F$2,'Прибыль в месяц'!$F6,IF(BM$4='Прибыль в месяц'!$H$2,'Прибыль в месяц'!$H6,0))))</f>
        <v>13612.5</v>
      </c>
      <c r="BN8" s="129">
        <f>SUM(BB8:BM8)</f>
        <v>163350</v>
      </c>
    </row>
    <row r="9" spans="1:66" s="108" customFormat="1" ht="15">
      <c r="A9" s="88" t="s">
        <v>121</v>
      </c>
      <c r="B9" s="131">
        <f aca="true" t="shared" si="4" ref="B9:M9">SUM(B6:B8)</f>
        <v>17676</v>
      </c>
      <c r="C9" s="131">
        <f t="shared" si="4"/>
        <v>17676</v>
      </c>
      <c r="D9" s="131">
        <f t="shared" si="4"/>
        <v>26514</v>
      </c>
      <c r="E9" s="131">
        <f t="shared" si="4"/>
        <v>26514</v>
      </c>
      <c r="F9" s="131">
        <f t="shared" si="4"/>
        <v>48609</v>
      </c>
      <c r="G9" s="131">
        <f t="shared" si="4"/>
        <v>48609</v>
      </c>
      <c r="H9" s="131">
        <f t="shared" si="4"/>
        <v>48609</v>
      </c>
      <c r="I9" s="131">
        <f t="shared" si="4"/>
        <v>48609</v>
      </c>
      <c r="J9" s="131">
        <f t="shared" si="4"/>
        <v>48609</v>
      </c>
      <c r="K9" s="131">
        <f t="shared" si="4"/>
        <v>48609</v>
      </c>
      <c r="L9" s="131">
        <f t="shared" si="4"/>
        <v>48609</v>
      </c>
      <c r="M9" s="131">
        <f t="shared" si="4"/>
        <v>48609</v>
      </c>
      <c r="N9" s="132">
        <f>SUM(B9:M9)</f>
        <v>477252</v>
      </c>
      <c r="O9" s="131">
        <f aca="true" t="shared" si="5" ref="O9:Z9">SUM(O6:O8)</f>
        <v>48609</v>
      </c>
      <c r="P9" s="131">
        <f t="shared" si="5"/>
        <v>48609</v>
      </c>
      <c r="Q9" s="131">
        <f t="shared" si="5"/>
        <v>48609</v>
      </c>
      <c r="R9" s="131">
        <f t="shared" si="5"/>
        <v>48609</v>
      </c>
      <c r="S9" s="131">
        <f t="shared" si="5"/>
        <v>48609</v>
      </c>
      <c r="T9" s="131">
        <f t="shared" si="5"/>
        <v>48609</v>
      </c>
      <c r="U9" s="131">
        <f t="shared" si="5"/>
        <v>48609</v>
      </c>
      <c r="V9" s="131">
        <f t="shared" si="5"/>
        <v>48609</v>
      </c>
      <c r="W9" s="131">
        <f t="shared" si="5"/>
        <v>48609</v>
      </c>
      <c r="X9" s="131">
        <f t="shared" si="5"/>
        <v>48609</v>
      </c>
      <c r="Y9" s="131">
        <f t="shared" si="5"/>
        <v>48609</v>
      </c>
      <c r="Z9" s="131">
        <f t="shared" si="5"/>
        <v>48609</v>
      </c>
      <c r="AA9" s="132">
        <f>SUM(O9:Z9)</f>
        <v>583308</v>
      </c>
      <c r="AB9" s="131">
        <f aca="true" t="shared" si="6" ref="AB9:AM9">SUM(AB6:AB8)</f>
        <v>48609</v>
      </c>
      <c r="AC9" s="131">
        <f t="shared" si="6"/>
        <v>48609</v>
      </c>
      <c r="AD9" s="131">
        <f t="shared" si="6"/>
        <v>48609</v>
      </c>
      <c r="AE9" s="131">
        <f t="shared" si="6"/>
        <v>48609</v>
      </c>
      <c r="AF9" s="131">
        <f t="shared" si="6"/>
        <v>48609</v>
      </c>
      <c r="AG9" s="131">
        <f t="shared" si="6"/>
        <v>48609</v>
      </c>
      <c r="AH9" s="131">
        <f t="shared" si="6"/>
        <v>48609</v>
      </c>
      <c r="AI9" s="131">
        <f t="shared" si="6"/>
        <v>48609</v>
      </c>
      <c r="AJ9" s="131">
        <f t="shared" si="6"/>
        <v>48609</v>
      </c>
      <c r="AK9" s="131">
        <f t="shared" si="6"/>
        <v>48609</v>
      </c>
      <c r="AL9" s="131">
        <f t="shared" si="6"/>
        <v>48609</v>
      </c>
      <c r="AM9" s="131">
        <f t="shared" si="6"/>
        <v>48609</v>
      </c>
      <c r="AN9" s="132">
        <f>SUM(AB9:AM9)</f>
        <v>583308</v>
      </c>
      <c r="AO9" s="131">
        <f aca="true" t="shared" si="7" ref="AO9:AZ9">SUM(AO6:AO8)</f>
        <v>48609</v>
      </c>
      <c r="AP9" s="131">
        <f t="shared" si="7"/>
        <v>48609</v>
      </c>
      <c r="AQ9" s="131">
        <f t="shared" si="7"/>
        <v>48609</v>
      </c>
      <c r="AR9" s="131">
        <f t="shared" si="7"/>
        <v>48609</v>
      </c>
      <c r="AS9" s="131">
        <f t="shared" si="7"/>
        <v>48609</v>
      </c>
      <c r="AT9" s="131">
        <f t="shared" si="7"/>
        <v>48609</v>
      </c>
      <c r="AU9" s="131">
        <f t="shared" si="7"/>
        <v>48609</v>
      </c>
      <c r="AV9" s="131">
        <f t="shared" si="7"/>
        <v>48609</v>
      </c>
      <c r="AW9" s="131">
        <f t="shared" si="7"/>
        <v>48609</v>
      </c>
      <c r="AX9" s="131">
        <f t="shared" si="7"/>
        <v>48609</v>
      </c>
      <c r="AY9" s="131">
        <f t="shared" si="7"/>
        <v>48609</v>
      </c>
      <c r="AZ9" s="131">
        <f t="shared" si="7"/>
        <v>48609</v>
      </c>
      <c r="BA9" s="132">
        <f>SUM(AO9:AZ9)</f>
        <v>583308</v>
      </c>
      <c r="BB9" s="131">
        <f aca="true" t="shared" si="8" ref="BB9:BM9">SUM(BB6:BB8)</f>
        <v>48609</v>
      </c>
      <c r="BC9" s="131">
        <f t="shared" si="8"/>
        <v>48609</v>
      </c>
      <c r="BD9" s="131">
        <f t="shared" si="8"/>
        <v>48609</v>
      </c>
      <c r="BE9" s="131">
        <f t="shared" si="8"/>
        <v>48609</v>
      </c>
      <c r="BF9" s="131">
        <f t="shared" si="8"/>
        <v>48609</v>
      </c>
      <c r="BG9" s="131">
        <f t="shared" si="8"/>
        <v>48609</v>
      </c>
      <c r="BH9" s="131">
        <f t="shared" si="8"/>
        <v>48609</v>
      </c>
      <c r="BI9" s="131">
        <f t="shared" si="8"/>
        <v>48609</v>
      </c>
      <c r="BJ9" s="131">
        <f t="shared" si="8"/>
        <v>48609</v>
      </c>
      <c r="BK9" s="131">
        <f t="shared" si="8"/>
        <v>48609</v>
      </c>
      <c r="BL9" s="131">
        <f t="shared" si="8"/>
        <v>48609</v>
      </c>
      <c r="BM9" s="131">
        <f t="shared" si="8"/>
        <v>48609</v>
      </c>
      <c r="BN9" s="132">
        <f>SUM(BB9:BM9)</f>
        <v>583308</v>
      </c>
    </row>
    <row r="10" spans="1:66" s="108" customFormat="1" ht="15">
      <c r="A10" s="133" t="s">
        <v>122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34"/>
      <c r="N10" s="135"/>
      <c r="O10" s="136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135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35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135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135"/>
    </row>
    <row r="11" spans="1:66" ht="12.75">
      <c r="A11" s="126" t="s">
        <v>123</v>
      </c>
      <c r="B11" s="127">
        <f>IF(B$4='Прибыль в месяц'!B$2,'Прибыль в месяц'!B9,IF(B$4='Прибыль в месяц'!D$2,'Прибыль в месяц'!D9,IF(B$4='Прибыль в месяц'!F$2,'Прибыль в месяц'!F9,IF(B$4='Прибыль в месяц'!H$2,'Прибыль в месяц'!H9))))</f>
        <v>171.24</v>
      </c>
      <c r="C11" s="137">
        <f>IF(C$4='Прибыль в месяц'!$B$2,'Прибыль в месяц'!$B9,IF(C$4='Прибыль в месяц'!$D$2,'Прибыль в месяц'!$D9,IF(C$4='Прибыль в месяц'!$F$2,'Прибыль в месяц'!$F9,IF(C$4='Прибыль в месяц'!$H$2,'Прибыль в месяц'!$H9,0))))</f>
        <v>171.24</v>
      </c>
      <c r="D11" s="137">
        <f>IF(D$4='Прибыль в месяц'!$B$2,'Прибыль в месяц'!$B9,IF(D$4='Прибыль в месяц'!$D$2,'Прибыль в месяц'!$D9,IF(D$4='Прибыль в месяц'!$F$2,'Прибыль в месяц'!$F9,IF(D$4='Прибыль в месяц'!$H$2,'Прибыль в месяц'!$H9,0))))</f>
        <v>256.86</v>
      </c>
      <c r="E11" s="137">
        <f>IF(E$4='Прибыль в месяц'!$B$2,'Прибыль в месяц'!$B9,IF(E$4='Прибыль в месяц'!$D$2,'Прибыль в месяц'!$D9,IF(E$4='Прибыль в месяц'!$F$2,'Прибыль в месяц'!$F9,IF(E$4='Прибыль в месяц'!$H$2,'Прибыль в месяц'!$H9,0))))</f>
        <v>256.86</v>
      </c>
      <c r="F11" s="137">
        <f>IF(F$4='Прибыль в месяц'!$B$2,'Прибыль в месяц'!$B9,IF(F$4='Прибыль в месяц'!$D$2,'Прибыль в месяц'!$D9,IF(F$4='Прибыль в месяц'!$F$2,'Прибыль в месяц'!$F9,IF(F$4='Прибыль в месяц'!$H$2,'Прибыль в месяц'!$H9,0))))</f>
        <v>470.91</v>
      </c>
      <c r="G11" s="137">
        <f>IF(G$4='Прибыль в месяц'!$B$2,'Прибыль в месяц'!$B9,IF(G$4='Прибыль в месяц'!$D$2,'Прибыль в месяц'!$D9,IF(G$4='Прибыль в месяц'!$F$2,'Прибыль в месяц'!$F9,IF(G$4='Прибыль в месяц'!$H$2,'Прибыль в месяц'!$H9,0))))</f>
        <v>470.91</v>
      </c>
      <c r="H11" s="137">
        <f>IF(H$4='Прибыль в месяц'!$B$2,'Прибыль в месяц'!$B9,IF(H$4='Прибыль в месяц'!$D$2,'Прибыль в месяц'!$D9,IF(H$4='Прибыль в месяц'!$F$2,'Прибыль в месяц'!$F9,IF(H$4='Прибыль в месяц'!$H$2,'Прибыль в месяц'!$H9,0))))</f>
        <v>470.91</v>
      </c>
      <c r="I11" s="137">
        <f>IF(I$4='Прибыль в месяц'!$B$2,'Прибыль в месяц'!$B9,IF(I$4='Прибыль в месяц'!$D$2,'Прибыль в месяц'!$D9,IF(I$4='Прибыль в месяц'!$F$2,'Прибыль в месяц'!$F9,IF(I$4='Прибыль в месяц'!$H$2,'Прибыль в месяц'!$H9,0))))</f>
        <v>470.91</v>
      </c>
      <c r="J11" s="137">
        <f>IF(J$4='Прибыль в месяц'!$B$2,'Прибыль в месяц'!$B9,IF(J$4='Прибыль в месяц'!$D$2,'Прибыль в месяц'!$D9,IF(J$4='Прибыль в месяц'!$F$2,'Прибыль в месяц'!$F9,IF(J$4='Прибыль в месяц'!$H$2,'Прибыль в месяц'!$H9,0))))</f>
        <v>470.91</v>
      </c>
      <c r="K11" s="137">
        <f>IF(K$4='Прибыль в месяц'!$B$2,'Прибыль в месяц'!$B9,IF(K$4='Прибыль в месяц'!$D$2,'Прибыль в месяц'!$D9,IF(K$4='Прибыль в месяц'!$F$2,'Прибыль в месяц'!$F9,IF(K$4='Прибыль в месяц'!$H$2,'Прибыль в месяц'!$H9,0))))</f>
        <v>470.91</v>
      </c>
      <c r="L11" s="137">
        <f>IF(L$4='Прибыль в месяц'!$B$2,'Прибыль в месяц'!$B9,IF(L$4='Прибыль в месяц'!$D$2,'Прибыль в месяц'!$D9,IF(L$4='Прибыль в месяц'!$F$2,'Прибыль в месяц'!$F9,IF(L$4='Прибыль в месяц'!$H$2,'Прибыль в месяц'!$H9,0))))</f>
        <v>470.91</v>
      </c>
      <c r="M11" s="138">
        <f>IF(M$4='Прибыль в месяц'!$B$2,'Прибыль в месяц'!$B9,IF(M$4='Прибыль в месяц'!$D$2,'Прибыль в месяц'!$D9,IF(M$4='Прибыль в месяц'!$F$2,'Прибыль в месяц'!$F9,IF(M$4='Прибыль в месяц'!$H$2,'Прибыль в месяц'!$H9,0))))</f>
        <v>470.91</v>
      </c>
      <c r="N11" s="139">
        <f aca="true" t="shared" si="9" ref="N11:N17">SUM(B11:M11)</f>
        <v>4623.48</v>
      </c>
      <c r="O11" s="140">
        <f>IF(O$4='Прибыль в месяц'!$B$2,'Прибыль в месяц'!$B9,IF(O$4='Прибыль в месяц'!$D$2,'Прибыль в месяц'!$D9,IF(O$4='Прибыль в месяц'!$F$2,'Прибыль в месяц'!$F9,IF(O$4='Прибыль в месяц'!$H$2,'Прибыль в месяц'!$H9,0))))</f>
        <v>470.91</v>
      </c>
      <c r="P11" s="137">
        <f>IF(P$4='Прибыль в месяц'!$B$2,'Прибыль в месяц'!$B9,IF(P$4='Прибыль в месяц'!$D$2,'Прибыль в месяц'!$D9,IF(P$4='Прибыль в месяц'!$F$2,'Прибыль в месяц'!$F9,IF(P$4='Прибыль в месяц'!$H$2,'Прибыль в месяц'!$H9,0))))</f>
        <v>470.91</v>
      </c>
      <c r="Q11" s="137">
        <f>IF(Q$4='Прибыль в месяц'!$B$2,'Прибыль в месяц'!$B9,IF(Q$4='Прибыль в месяц'!$D$2,'Прибыль в месяц'!$D9,IF(Q$4='Прибыль в месяц'!$F$2,'Прибыль в месяц'!$F9,IF(Q$4='Прибыль в месяц'!$H$2,'Прибыль в месяц'!$H9,0))))</f>
        <v>470.91</v>
      </c>
      <c r="R11" s="137">
        <f>IF(R$4='Прибыль в месяц'!$B$2,'Прибыль в месяц'!$B9,IF(R$4='Прибыль в месяц'!$D$2,'Прибыль в месяц'!$D9,IF(R$4='Прибыль в месяц'!$F$2,'Прибыль в месяц'!$F9,IF(R$4='Прибыль в месяц'!$H$2,'Прибыль в месяц'!$H9,0))))</f>
        <v>470.91</v>
      </c>
      <c r="S11" s="137">
        <f>IF(S$4='Прибыль в месяц'!$B$2,'Прибыль в месяц'!$B9,IF(S$4='Прибыль в месяц'!$D$2,'Прибыль в месяц'!$D9,IF(S$4='Прибыль в месяц'!$F$2,'Прибыль в месяц'!$F9,IF(S$4='Прибыль в месяц'!$H$2,'Прибыль в месяц'!$H9,0))))</f>
        <v>470.91</v>
      </c>
      <c r="T11" s="137">
        <f>IF(T$4='Прибыль в месяц'!$B$2,'Прибыль в месяц'!$B9,IF(T$4='Прибыль в месяц'!$D$2,'Прибыль в месяц'!$D9,IF(T$4='Прибыль в месяц'!$F$2,'Прибыль в месяц'!$F9,IF(T$4='Прибыль в месяц'!$H$2,'Прибыль в месяц'!$H9,0))))</f>
        <v>470.91</v>
      </c>
      <c r="U11" s="137">
        <f>IF(U$4='Прибыль в месяц'!$B$2,'Прибыль в месяц'!$B9,IF(U$4='Прибыль в месяц'!$D$2,'Прибыль в месяц'!$D9,IF(U$4='Прибыль в месяц'!$F$2,'Прибыль в месяц'!$F9,IF(U$4='Прибыль в месяц'!$H$2,'Прибыль в месяц'!$H9,0))))</f>
        <v>470.91</v>
      </c>
      <c r="V11" s="137">
        <f>IF(V$4='Прибыль в месяц'!$B$2,'Прибыль в месяц'!$B9,IF(V$4='Прибыль в месяц'!$D$2,'Прибыль в месяц'!$D9,IF(V$4='Прибыль в месяц'!$F$2,'Прибыль в месяц'!$F9,IF(V$4='Прибыль в месяц'!$H$2,'Прибыль в месяц'!$H9,0))))</f>
        <v>470.91</v>
      </c>
      <c r="W11" s="137">
        <f>IF(W$4='Прибыль в месяц'!$B$2,'Прибыль в месяц'!$B9,IF(W$4='Прибыль в месяц'!$D$2,'Прибыль в месяц'!$D9,IF(W$4='Прибыль в месяц'!$F$2,'Прибыль в месяц'!$F9,IF(W$4='Прибыль в месяц'!$H$2,'Прибыль в месяц'!$H9,0))))</f>
        <v>470.91</v>
      </c>
      <c r="X11" s="137">
        <f>IF(X$4='Прибыль в месяц'!$B$2,'Прибыль в месяц'!$B9,IF(X$4='Прибыль в месяц'!$D$2,'Прибыль в месяц'!$D9,IF(X$4='Прибыль в месяц'!$F$2,'Прибыль в месяц'!$F9,IF(X$4='Прибыль в месяц'!$H$2,'Прибыль в месяц'!$H9,0))))</f>
        <v>470.91</v>
      </c>
      <c r="Y11" s="137">
        <f>IF(Y$4='Прибыль в месяц'!$B$2,'Прибыль в месяц'!$B9,IF(Y$4='Прибыль в месяц'!$D$2,'Прибыль в месяц'!$D9,IF(Y$4='Прибыль в месяц'!$F$2,'Прибыль в месяц'!$F9,IF(Y$4='Прибыль в месяц'!$H$2,'Прибыль в месяц'!$H9,0))))</f>
        <v>470.91</v>
      </c>
      <c r="Z11" s="137">
        <f>IF(Z$4='Прибыль в месяц'!$B$2,'Прибыль в месяц'!$B9,IF(Z$4='Прибыль в месяц'!$D$2,'Прибыль в месяц'!$D9,IF(Z$4='Прибыль в месяц'!$F$2,'Прибыль в месяц'!$F9,IF(Z$4='Прибыль в месяц'!$H$2,'Прибыль в месяц'!$H9,0))))</f>
        <v>470.91</v>
      </c>
      <c r="AA11" s="139">
        <f aca="true" t="shared" si="10" ref="AA11:AA17">SUM(O11:Z11)</f>
        <v>5650.919999999999</v>
      </c>
      <c r="AB11" s="137">
        <f>IF(AB$4='Прибыль в месяц'!$B$2,'Прибыль в месяц'!$B9,IF(AB$4='Прибыль в месяц'!$D$2,'Прибыль в месяц'!$D9,IF(AB$4='Прибыль в месяц'!$F$2,'Прибыль в месяц'!$F9,IF(AB$4='Прибыль в месяц'!$H$2,'Прибыль в месяц'!$H9,0))))</f>
        <v>470.91</v>
      </c>
      <c r="AC11" s="137">
        <f>IF(AC$4='Прибыль в месяц'!$B$2,'Прибыль в месяц'!$B9,IF(AC$4='Прибыль в месяц'!$D$2,'Прибыль в месяц'!$D9,IF(AC$4='Прибыль в месяц'!$F$2,'Прибыль в месяц'!$F9,IF(AC$4='Прибыль в месяц'!$H$2,'Прибыль в месяц'!$H9,0))))</f>
        <v>470.91</v>
      </c>
      <c r="AD11" s="137">
        <f>IF(AD$4='Прибыль в месяц'!$B$2,'Прибыль в месяц'!$B9,IF(AD$4='Прибыль в месяц'!$D$2,'Прибыль в месяц'!$D9,IF(AD$4='Прибыль в месяц'!$F$2,'Прибыль в месяц'!$F9,IF(AD$4='Прибыль в месяц'!$H$2,'Прибыль в месяц'!$H9,0))))</f>
        <v>470.91</v>
      </c>
      <c r="AE11" s="137">
        <f>IF(AE$4='Прибыль в месяц'!$B$2,'Прибыль в месяц'!$B9,IF(AE$4='Прибыль в месяц'!$D$2,'Прибыль в месяц'!$D9,IF(AE$4='Прибыль в месяц'!$F$2,'Прибыль в месяц'!$F9,IF(AE$4='Прибыль в месяц'!$H$2,'Прибыль в месяц'!$H9,0))))</f>
        <v>470.91</v>
      </c>
      <c r="AF11" s="137">
        <f>IF(AF$4='Прибыль в месяц'!$B$2,'Прибыль в месяц'!$B9,IF(AF$4='Прибыль в месяц'!$D$2,'Прибыль в месяц'!$D9,IF(AF$4='Прибыль в месяц'!$F$2,'Прибыль в месяц'!$F9,IF(AF$4='Прибыль в месяц'!$H$2,'Прибыль в месяц'!$H9,0))))</f>
        <v>470.91</v>
      </c>
      <c r="AG11" s="137">
        <f>IF(AG$4='Прибыль в месяц'!$B$2,'Прибыль в месяц'!$B9,IF(AG$4='Прибыль в месяц'!$D$2,'Прибыль в месяц'!$D9,IF(AG$4='Прибыль в месяц'!$F$2,'Прибыль в месяц'!$F9,IF(AG$4='Прибыль в месяц'!$H$2,'Прибыль в месяц'!$H9,0))))</f>
        <v>470.91</v>
      </c>
      <c r="AH11" s="137">
        <f>IF(AH$4='Прибыль в месяц'!$B$2,'Прибыль в месяц'!$B9,IF(AH$4='Прибыль в месяц'!$D$2,'Прибыль в месяц'!$D9,IF(AH$4='Прибыль в месяц'!$F$2,'Прибыль в месяц'!$F9,IF(AH$4='Прибыль в месяц'!$H$2,'Прибыль в месяц'!$H9,0))))</f>
        <v>470.91</v>
      </c>
      <c r="AI11" s="137">
        <f>IF(AI$4='Прибыль в месяц'!$B$2,'Прибыль в месяц'!$B9,IF(AI$4='Прибыль в месяц'!$D$2,'Прибыль в месяц'!$D9,IF(AI$4='Прибыль в месяц'!$F$2,'Прибыль в месяц'!$F9,IF(AI$4='Прибыль в месяц'!$H$2,'Прибыль в месяц'!$H9,0))))</f>
        <v>470.91</v>
      </c>
      <c r="AJ11" s="137">
        <f>IF(AJ$4='Прибыль в месяц'!$B$2,'Прибыль в месяц'!$B9,IF(AJ$4='Прибыль в месяц'!$D$2,'Прибыль в месяц'!$D9,IF(AJ$4='Прибыль в месяц'!$F$2,'Прибыль в месяц'!$F9,IF(AJ$4='Прибыль в месяц'!$H$2,'Прибыль в месяц'!$H9,0))))</f>
        <v>470.91</v>
      </c>
      <c r="AK11" s="137">
        <f>IF(AK$4='Прибыль в месяц'!$B$2,'Прибыль в месяц'!$B9,IF(AK$4='Прибыль в месяц'!$D$2,'Прибыль в месяц'!$D9,IF(AK$4='Прибыль в месяц'!$F$2,'Прибыль в месяц'!$F9,IF(AK$4='Прибыль в месяц'!$H$2,'Прибыль в месяц'!$H9,0))))</f>
        <v>470.91</v>
      </c>
      <c r="AL11" s="137">
        <f>IF(AL$4='Прибыль в месяц'!$B$2,'Прибыль в месяц'!$B9,IF(AL$4='Прибыль в месяц'!$D$2,'Прибыль в месяц'!$D9,IF(AL$4='Прибыль в месяц'!$F$2,'Прибыль в месяц'!$F9,IF(AL$4='Прибыль в месяц'!$H$2,'Прибыль в месяц'!$H9,0))))</f>
        <v>470.91</v>
      </c>
      <c r="AM11" s="137">
        <f>IF(AM$4='Прибыль в месяц'!$B$2,'Прибыль в месяц'!$B9,IF(AM$4='Прибыль в месяц'!$D$2,'Прибыль в месяц'!$D9,IF(AM$4='Прибыль в месяц'!$F$2,'Прибыль в месяц'!$F9,IF(AM$4='Прибыль в месяц'!$H$2,'Прибыль в месяц'!$H9,0))))</f>
        <v>470.91</v>
      </c>
      <c r="AN11" s="139">
        <f aca="true" t="shared" si="11" ref="AN11:AN17">SUM(AB11:AM11)</f>
        <v>5650.919999999999</v>
      </c>
      <c r="AO11" s="137">
        <f>IF(AO$4='Прибыль в месяц'!$B$2,'Прибыль в месяц'!$B9,IF(AO$4='Прибыль в месяц'!$D$2,'Прибыль в месяц'!$D9,IF(AO$4='Прибыль в месяц'!$F$2,'Прибыль в месяц'!$F9,IF(AO$4='Прибыль в месяц'!$H$2,'Прибыль в месяц'!$H9,0))))</f>
        <v>470.91</v>
      </c>
      <c r="AP11" s="137">
        <f>IF(AP$4='Прибыль в месяц'!$B$2,'Прибыль в месяц'!$B9,IF(AP$4='Прибыль в месяц'!$D$2,'Прибыль в месяц'!$D9,IF(AP$4='Прибыль в месяц'!$F$2,'Прибыль в месяц'!$F9,IF(AP$4='Прибыль в месяц'!$H$2,'Прибыль в месяц'!$H9,0))))</f>
        <v>470.91</v>
      </c>
      <c r="AQ11" s="137">
        <f>IF(AQ$4='Прибыль в месяц'!$B$2,'Прибыль в месяц'!$B9,IF(AQ$4='Прибыль в месяц'!$D$2,'Прибыль в месяц'!$D9,IF(AQ$4='Прибыль в месяц'!$F$2,'Прибыль в месяц'!$F9,IF(AQ$4='Прибыль в месяц'!$H$2,'Прибыль в месяц'!$H9,0))))</f>
        <v>470.91</v>
      </c>
      <c r="AR11" s="137">
        <f>IF(AR$4='Прибыль в месяц'!$B$2,'Прибыль в месяц'!$B9,IF(AR$4='Прибыль в месяц'!$D$2,'Прибыль в месяц'!$D9,IF(AR$4='Прибыль в месяц'!$F$2,'Прибыль в месяц'!$F9,IF(AR$4='Прибыль в месяц'!$H$2,'Прибыль в месяц'!$H9,0))))</f>
        <v>470.91</v>
      </c>
      <c r="AS11" s="137">
        <f>IF(AS$4='Прибыль в месяц'!$B$2,'Прибыль в месяц'!$B9,IF(AS$4='Прибыль в месяц'!$D$2,'Прибыль в месяц'!$D9,IF(AS$4='Прибыль в месяц'!$F$2,'Прибыль в месяц'!$F9,IF(AS$4='Прибыль в месяц'!$H$2,'Прибыль в месяц'!$H9,0))))</f>
        <v>470.91</v>
      </c>
      <c r="AT11" s="137">
        <f>IF(AT$4='Прибыль в месяц'!$B$2,'Прибыль в месяц'!$B9,IF(AT$4='Прибыль в месяц'!$D$2,'Прибыль в месяц'!$D9,IF(AT$4='Прибыль в месяц'!$F$2,'Прибыль в месяц'!$F9,IF(AT$4='Прибыль в месяц'!$H$2,'Прибыль в месяц'!$H9,0))))</f>
        <v>470.91</v>
      </c>
      <c r="AU11" s="137">
        <f>IF(AU$4='Прибыль в месяц'!$B$2,'Прибыль в месяц'!$B9,IF(AU$4='Прибыль в месяц'!$D$2,'Прибыль в месяц'!$D9,IF(AU$4='Прибыль в месяц'!$F$2,'Прибыль в месяц'!$F9,IF(AU$4='Прибыль в месяц'!$H$2,'Прибыль в месяц'!$H9,0))))</f>
        <v>470.91</v>
      </c>
      <c r="AV11" s="137">
        <f>IF(AV$4='Прибыль в месяц'!$B$2,'Прибыль в месяц'!$B9,IF(AV$4='Прибыль в месяц'!$D$2,'Прибыль в месяц'!$D9,IF(AV$4='Прибыль в месяц'!$F$2,'Прибыль в месяц'!$F9,IF(AV$4='Прибыль в месяц'!$H$2,'Прибыль в месяц'!$H9,0))))</f>
        <v>470.91</v>
      </c>
      <c r="AW11" s="137">
        <f>IF(AW$4='Прибыль в месяц'!$B$2,'Прибыль в месяц'!$B9,IF(AW$4='Прибыль в месяц'!$D$2,'Прибыль в месяц'!$D9,IF(AW$4='Прибыль в месяц'!$F$2,'Прибыль в месяц'!$F9,IF(AW$4='Прибыль в месяц'!$H$2,'Прибыль в месяц'!$H9,0))))</f>
        <v>470.91</v>
      </c>
      <c r="AX11" s="137">
        <f>IF(AX$4='Прибыль в месяц'!$B$2,'Прибыль в месяц'!$B9,IF(AX$4='Прибыль в месяц'!$D$2,'Прибыль в месяц'!$D9,IF(AX$4='Прибыль в месяц'!$F$2,'Прибыль в месяц'!$F9,IF(AX$4='Прибыль в месяц'!$H$2,'Прибыль в месяц'!$H9,0))))</f>
        <v>470.91</v>
      </c>
      <c r="AY11" s="137">
        <f>IF(AY$4='Прибыль в месяц'!$B$2,'Прибыль в месяц'!$B9,IF(AY$4='Прибыль в месяц'!$D$2,'Прибыль в месяц'!$D9,IF(AY$4='Прибыль в месяц'!$F$2,'Прибыль в месяц'!$F9,IF(AY$4='Прибыль в месяц'!$H$2,'Прибыль в месяц'!$H9,0))))</f>
        <v>470.91</v>
      </c>
      <c r="AZ11" s="137">
        <f>IF(AZ$4='Прибыль в месяц'!$B$2,'Прибыль в месяц'!$B9,IF(AZ$4='Прибыль в месяц'!$D$2,'Прибыль в месяц'!$D9,IF(AZ$4='Прибыль в месяц'!$F$2,'Прибыль в месяц'!$F9,IF(AZ$4='Прибыль в месяц'!$H$2,'Прибыль в месяц'!$H9,0))))</f>
        <v>470.91</v>
      </c>
      <c r="BA11" s="139">
        <f aca="true" t="shared" si="12" ref="BA11:BA17">SUM(AO11:AZ11)</f>
        <v>5650.919999999999</v>
      </c>
      <c r="BB11" s="137">
        <f>IF(BB$4='Прибыль в месяц'!$B$2,'Прибыль в месяц'!$B9,IF(BB$4='Прибыль в месяц'!$D$2,'Прибыль в месяц'!$D9,IF(BB$4='Прибыль в месяц'!$F$2,'Прибыль в месяц'!$F9,IF(BB$4='Прибыль в месяц'!$H$2,'Прибыль в месяц'!$H9,0))))</f>
        <v>470.91</v>
      </c>
      <c r="BC11" s="137">
        <f>IF(BC$4='Прибыль в месяц'!$B$2,'Прибыль в месяц'!$B9,IF(BC$4='Прибыль в месяц'!$D$2,'Прибыль в месяц'!$D9,IF(BC$4='Прибыль в месяц'!$F$2,'Прибыль в месяц'!$F9,IF(BC$4='Прибыль в месяц'!$H$2,'Прибыль в месяц'!$H9,0))))</f>
        <v>470.91</v>
      </c>
      <c r="BD11" s="137">
        <f>IF(BD$4='Прибыль в месяц'!$B$2,'Прибыль в месяц'!$B9,IF(BD$4='Прибыль в месяц'!$D$2,'Прибыль в месяц'!$D9,IF(BD$4='Прибыль в месяц'!$F$2,'Прибыль в месяц'!$F9,IF(BD$4='Прибыль в месяц'!$H$2,'Прибыль в месяц'!$H9,0))))</f>
        <v>470.91</v>
      </c>
      <c r="BE11" s="137">
        <f>IF(BE$4='Прибыль в месяц'!$B$2,'Прибыль в месяц'!$B9,IF(BE$4='Прибыль в месяц'!$D$2,'Прибыль в месяц'!$D9,IF(BE$4='Прибыль в месяц'!$F$2,'Прибыль в месяц'!$F9,IF(BE$4='Прибыль в месяц'!$H$2,'Прибыль в месяц'!$H9,0))))</f>
        <v>470.91</v>
      </c>
      <c r="BF11" s="137">
        <f>IF(BF$4='Прибыль в месяц'!$B$2,'Прибыль в месяц'!$B9,IF(BF$4='Прибыль в месяц'!$D$2,'Прибыль в месяц'!$D9,IF(BF$4='Прибыль в месяц'!$F$2,'Прибыль в месяц'!$F9,IF(BF$4='Прибыль в месяц'!$H$2,'Прибыль в месяц'!$H9,0))))</f>
        <v>470.91</v>
      </c>
      <c r="BG11" s="137">
        <f>IF(BG$4='Прибыль в месяц'!$B$2,'Прибыль в месяц'!$B9,IF(BG$4='Прибыль в месяц'!$D$2,'Прибыль в месяц'!$D9,IF(BG$4='Прибыль в месяц'!$F$2,'Прибыль в месяц'!$F9,IF(BG$4='Прибыль в месяц'!$H$2,'Прибыль в месяц'!$H9,0))))</f>
        <v>470.91</v>
      </c>
      <c r="BH11" s="137">
        <f>IF(BH$4='Прибыль в месяц'!$B$2,'Прибыль в месяц'!$B9,IF(BH$4='Прибыль в месяц'!$D$2,'Прибыль в месяц'!$D9,IF(BH$4='Прибыль в месяц'!$F$2,'Прибыль в месяц'!$F9,IF(BH$4='Прибыль в месяц'!$H$2,'Прибыль в месяц'!$H9,0))))</f>
        <v>470.91</v>
      </c>
      <c r="BI11" s="137">
        <f>IF(BI$4='Прибыль в месяц'!$B$2,'Прибыль в месяц'!$B9,IF(BI$4='Прибыль в месяц'!$D$2,'Прибыль в месяц'!$D9,IF(BI$4='Прибыль в месяц'!$F$2,'Прибыль в месяц'!$F9,IF(BI$4='Прибыль в месяц'!$H$2,'Прибыль в месяц'!$H9,0))))</f>
        <v>470.91</v>
      </c>
      <c r="BJ11" s="137">
        <f>IF(BJ$4='Прибыль в месяц'!$B$2,'Прибыль в месяц'!$B9,IF(BJ$4='Прибыль в месяц'!$D$2,'Прибыль в месяц'!$D9,IF(BJ$4='Прибыль в месяц'!$F$2,'Прибыль в месяц'!$F9,IF(BJ$4='Прибыль в месяц'!$H$2,'Прибыль в месяц'!$H9,0))))</f>
        <v>470.91</v>
      </c>
      <c r="BK11" s="137">
        <f>IF(BK$4='Прибыль в месяц'!$B$2,'Прибыль в месяц'!$B9,IF(BK$4='Прибыль в месяц'!$D$2,'Прибыль в месяц'!$D9,IF(BK$4='Прибыль в месяц'!$F$2,'Прибыль в месяц'!$F9,IF(BK$4='Прибыль в месяц'!$H$2,'Прибыль в месяц'!$H9,0))))</f>
        <v>470.91</v>
      </c>
      <c r="BL11" s="137">
        <f>IF(BL$4='Прибыль в месяц'!$B$2,'Прибыль в месяц'!$B9,IF(BL$4='Прибыль в месяц'!$D$2,'Прибыль в месяц'!$D9,IF(BL$4='Прибыль в месяц'!$F$2,'Прибыль в месяц'!$F9,IF(BL$4='Прибыль в месяц'!$H$2,'Прибыль в месяц'!$H9,0))))</f>
        <v>470.91</v>
      </c>
      <c r="BM11" s="137">
        <f>IF(BM$4='Прибыль в месяц'!$B$2,'Прибыль в месяц'!$B9,IF(BM$4='Прибыль в месяц'!$D$2,'Прибыль в месяц'!$D9,IF(BM$4='Прибыль в месяц'!$F$2,'Прибыль в месяц'!$F9,IF(BM$4='Прибыль в месяц'!$H$2,'Прибыль в месяц'!$H9,0))))</f>
        <v>470.91</v>
      </c>
      <c r="BN11" s="139">
        <f aca="true" t="shared" si="13" ref="BN11:BN17">SUM(BB11:BM11)</f>
        <v>5650.919999999999</v>
      </c>
    </row>
    <row r="12" spans="1:66" ht="12.75">
      <c r="A12" s="126" t="s">
        <v>124</v>
      </c>
      <c r="B12" s="127">
        <f>IF(B$4='Прибыль в месяц'!B$2,'Прибыль в месяц'!B10,IF(B$4='Прибыль в месяц'!D$2,'Прибыль в месяц'!D10,IF(B$4='Прибыль в месяц'!F$2,'Прибыль в месяц'!F10,IF(B$4='Прибыль в месяц'!H$2,'Прибыль в месяц'!H10))))</f>
        <v>19.407200000000003</v>
      </c>
      <c r="C12" s="137">
        <f>IF(C$4='Прибыль в месяц'!$B$2,'Прибыль в месяц'!$B10,IF(C$4='Прибыль в месяц'!$D$2,'Прибыль в месяц'!$D10,IF(C$4='Прибыль в месяц'!$F$2,'Прибыль в месяц'!$F10,IF(C$4='Прибыль в месяц'!$H$2,'Прибыль в месяц'!$H10,0))))</f>
        <v>19.407200000000003</v>
      </c>
      <c r="D12" s="137">
        <f>IF(D$4='Прибыль в месяц'!$B$2,'Прибыль в месяц'!$B10,IF(D$4='Прибыль в месяц'!$D$2,'Прибыль в месяц'!$D10,IF(D$4='Прибыль в месяц'!$F$2,'Прибыль в месяц'!$F10,IF(D$4='Прибыль в месяц'!$H$2,'Прибыль в месяц'!$H10,0))))</f>
        <v>29.1108</v>
      </c>
      <c r="E12" s="137">
        <f>IF(E$4='Прибыль в месяц'!$B$2,'Прибыль в месяц'!$B10,IF(E$4='Прибыль в месяц'!$D$2,'Прибыль в месяц'!$D10,IF(E$4='Прибыль в месяц'!$F$2,'Прибыль в месяц'!$F10,IF(E$4='Прибыль в месяц'!$H$2,'Прибыль в месяц'!$H10,0))))</f>
        <v>29.1108</v>
      </c>
      <c r="F12" s="137">
        <f>IF(F$4='Прибыль в месяц'!$B$2,'Прибыль в месяц'!$B10,IF(F$4='Прибыль в месяц'!$D$2,'Прибыль в месяц'!$D10,IF(F$4='Прибыль в месяц'!$F$2,'Прибыль в месяц'!$F10,IF(F$4='Прибыль в месяц'!$H$2,'Прибыль в месяц'!$H10,0))))</f>
        <v>53.369800000000005</v>
      </c>
      <c r="G12" s="137">
        <f>IF(G$4='Прибыль в месяц'!$B$2,'Прибыль в месяц'!$B10,IF(G$4='Прибыль в месяц'!$D$2,'Прибыль в месяц'!$D10,IF(G$4='Прибыль в месяц'!$F$2,'Прибыль в месяц'!$F10,IF(G$4='Прибыль в месяц'!$H$2,'Прибыль в месяц'!$H10,0))))</f>
        <v>53.369800000000005</v>
      </c>
      <c r="H12" s="137">
        <f>IF(H$4='Прибыль в месяц'!$B$2,'Прибыль в месяц'!$B10,IF(H$4='Прибыль в месяц'!$D$2,'Прибыль в месяц'!$D10,IF(H$4='Прибыль в месяц'!$F$2,'Прибыль в месяц'!$F10,IF(H$4='Прибыль в месяц'!$H$2,'Прибыль в месяц'!$H10,0))))</f>
        <v>53.369800000000005</v>
      </c>
      <c r="I12" s="137">
        <f>IF(I$4='Прибыль в месяц'!$B$2,'Прибыль в месяц'!$B10,IF(I$4='Прибыль в месяц'!$D$2,'Прибыль в месяц'!$D10,IF(I$4='Прибыль в месяц'!$F$2,'Прибыль в месяц'!$F10,IF(I$4='Прибыль в месяц'!$H$2,'Прибыль в месяц'!$H10,0))))</f>
        <v>53.369800000000005</v>
      </c>
      <c r="J12" s="137">
        <f>IF(J$4='Прибыль в месяц'!$B$2,'Прибыль в месяц'!$B10,IF(J$4='Прибыль в месяц'!$D$2,'Прибыль в месяц'!$D10,IF(J$4='Прибыль в месяц'!$F$2,'Прибыль в месяц'!$F10,IF(J$4='Прибыль в месяц'!$H$2,'Прибыль в месяц'!$H10,0))))</f>
        <v>53.369800000000005</v>
      </c>
      <c r="K12" s="137">
        <f>IF(K$4='Прибыль в месяц'!$B$2,'Прибыль в месяц'!$B10,IF(K$4='Прибыль в месяц'!$D$2,'Прибыль в месяц'!$D10,IF(K$4='Прибыль в месяц'!$F$2,'Прибыль в месяц'!$F10,IF(K$4='Прибыль в месяц'!$H$2,'Прибыль в месяц'!$H10,0))))</f>
        <v>53.369800000000005</v>
      </c>
      <c r="L12" s="137">
        <f>IF(L$4='Прибыль в месяц'!$B$2,'Прибыль в месяц'!$B10,IF(L$4='Прибыль в месяц'!$D$2,'Прибыль в месяц'!$D10,IF(L$4='Прибыль в месяц'!$F$2,'Прибыль в месяц'!$F10,IF(L$4='Прибыль в месяц'!$H$2,'Прибыль в месяц'!$H10,0))))</f>
        <v>53.369800000000005</v>
      </c>
      <c r="M12" s="138">
        <f>IF(M$4='Прибыль в месяц'!$B$2,'Прибыль в месяц'!$B10,IF(M$4='Прибыль в месяц'!$D$2,'Прибыль в месяц'!$D10,IF(M$4='Прибыль в месяц'!$F$2,'Прибыль в месяц'!$F10,IF(M$4='Прибыль в месяц'!$H$2,'Прибыль в месяц'!$H10,0))))</f>
        <v>53.369800000000005</v>
      </c>
      <c r="N12" s="139">
        <f t="shared" si="9"/>
        <v>523.9944</v>
      </c>
      <c r="O12" s="140">
        <f>IF(O$4='Прибыль в месяц'!$B$2,'Прибыль в месяц'!$B10,IF(O$4='Прибыль в месяц'!$D$2,'Прибыль в месяц'!$D10,IF(O$4='Прибыль в месяц'!$F$2,'Прибыль в месяц'!$F10,IF(O$4='Прибыль в месяц'!$H$2,'Прибыль в месяц'!$H10,0))))</f>
        <v>53.369800000000005</v>
      </c>
      <c r="P12" s="137">
        <f>IF(P$4='Прибыль в месяц'!$B$2,'Прибыль в месяц'!$B10,IF(P$4='Прибыль в месяц'!$D$2,'Прибыль в месяц'!$D10,IF(P$4='Прибыль в месяц'!$F$2,'Прибыль в месяц'!$F10,IF(P$4='Прибыль в месяц'!$H$2,'Прибыль в месяц'!$H10,0))))</f>
        <v>53.369800000000005</v>
      </c>
      <c r="Q12" s="137">
        <f>IF(Q$4='Прибыль в месяц'!$B$2,'Прибыль в месяц'!$B10,IF(Q$4='Прибыль в месяц'!$D$2,'Прибыль в месяц'!$D10,IF(Q$4='Прибыль в месяц'!$F$2,'Прибыль в месяц'!$F10,IF(Q$4='Прибыль в месяц'!$H$2,'Прибыль в месяц'!$H10,0))))</f>
        <v>53.369800000000005</v>
      </c>
      <c r="R12" s="137">
        <f>IF(R$4='Прибыль в месяц'!$B$2,'Прибыль в месяц'!$B10,IF(R$4='Прибыль в месяц'!$D$2,'Прибыль в месяц'!$D10,IF(R$4='Прибыль в месяц'!$F$2,'Прибыль в месяц'!$F10,IF(R$4='Прибыль в месяц'!$H$2,'Прибыль в месяц'!$H10,0))))</f>
        <v>53.369800000000005</v>
      </c>
      <c r="S12" s="137">
        <f>IF(S$4='Прибыль в месяц'!$B$2,'Прибыль в месяц'!$B10,IF(S$4='Прибыль в месяц'!$D$2,'Прибыль в месяц'!$D10,IF(S$4='Прибыль в месяц'!$F$2,'Прибыль в месяц'!$F10,IF(S$4='Прибыль в месяц'!$H$2,'Прибыль в месяц'!$H10,0))))</f>
        <v>53.369800000000005</v>
      </c>
      <c r="T12" s="137">
        <f>IF(T$4='Прибыль в месяц'!$B$2,'Прибыль в месяц'!$B10,IF(T$4='Прибыль в месяц'!$D$2,'Прибыль в месяц'!$D10,IF(T$4='Прибыль в месяц'!$F$2,'Прибыль в месяц'!$F10,IF(T$4='Прибыль в месяц'!$H$2,'Прибыль в месяц'!$H10,0))))</f>
        <v>53.369800000000005</v>
      </c>
      <c r="U12" s="137">
        <f>IF(U$4='Прибыль в месяц'!$B$2,'Прибыль в месяц'!$B10,IF(U$4='Прибыль в месяц'!$D$2,'Прибыль в месяц'!$D10,IF(U$4='Прибыль в месяц'!$F$2,'Прибыль в месяц'!$F10,IF(U$4='Прибыль в месяц'!$H$2,'Прибыль в месяц'!$H10,0))))</f>
        <v>53.369800000000005</v>
      </c>
      <c r="V12" s="137">
        <f>IF(V$4='Прибыль в месяц'!$B$2,'Прибыль в месяц'!$B10,IF(V$4='Прибыль в месяц'!$D$2,'Прибыль в месяц'!$D10,IF(V$4='Прибыль в месяц'!$F$2,'Прибыль в месяц'!$F10,IF(V$4='Прибыль в месяц'!$H$2,'Прибыль в месяц'!$H10,0))))</f>
        <v>53.369800000000005</v>
      </c>
      <c r="W12" s="137">
        <f>IF(W$4='Прибыль в месяц'!$B$2,'Прибыль в месяц'!$B10,IF(W$4='Прибыль в месяц'!$D$2,'Прибыль в месяц'!$D10,IF(W$4='Прибыль в месяц'!$F$2,'Прибыль в месяц'!$F10,IF(W$4='Прибыль в месяц'!$H$2,'Прибыль в месяц'!$H10,0))))</f>
        <v>53.369800000000005</v>
      </c>
      <c r="X12" s="137">
        <f>IF(X$4='Прибыль в месяц'!$B$2,'Прибыль в месяц'!$B10,IF(X$4='Прибыль в месяц'!$D$2,'Прибыль в месяц'!$D10,IF(X$4='Прибыль в месяц'!$F$2,'Прибыль в месяц'!$F10,IF(X$4='Прибыль в месяц'!$H$2,'Прибыль в месяц'!$H10,0))))</f>
        <v>53.369800000000005</v>
      </c>
      <c r="Y12" s="137">
        <f>IF(Y$4='Прибыль в месяц'!$B$2,'Прибыль в месяц'!$B10,IF(Y$4='Прибыль в месяц'!$D$2,'Прибыль в месяц'!$D10,IF(Y$4='Прибыль в месяц'!$F$2,'Прибыль в месяц'!$F10,IF(Y$4='Прибыль в месяц'!$H$2,'Прибыль в месяц'!$H10,0))))</f>
        <v>53.369800000000005</v>
      </c>
      <c r="Z12" s="137">
        <f>IF(Z$4='Прибыль в месяц'!$B$2,'Прибыль в месяц'!$B10,IF(Z$4='Прибыль в месяц'!$D$2,'Прибыль в месяц'!$D10,IF(Z$4='Прибыль в месяц'!$F$2,'Прибыль в месяц'!$F10,IF(Z$4='Прибыль в месяц'!$H$2,'Прибыль в месяц'!$H10,0))))</f>
        <v>53.369800000000005</v>
      </c>
      <c r="AA12" s="139">
        <f t="shared" si="10"/>
        <v>640.4376000000002</v>
      </c>
      <c r="AB12" s="137">
        <f>IF(AB$4='Прибыль в месяц'!$B$2,'Прибыль в месяц'!$B10,IF(AB$4='Прибыль в месяц'!$D$2,'Прибыль в месяц'!$D10,IF(AB$4='Прибыль в месяц'!$F$2,'Прибыль в месяц'!$F10,IF(AB$4='Прибыль в месяц'!$H$2,'Прибыль в месяц'!$H10,0))))</f>
        <v>53.369800000000005</v>
      </c>
      <c r="AC12" s="137">
        <f>IF(AC$4='Прибыль в месяц'!$B$2,'Прибыль в месяц'!$B10,IF(AC$4='Прибыль в месяц'!$D$2,'Прибыль в месяц'!$D10,IF(AC$4='Прибыль в месяц'!$F$2,'Прибыль в месяц'!$F10,IF(AC$4='Прибыль в месяц'!$H$2,'Прибыль в месяц'!$H10,0))))</f>
        <v>53.369800000000005</v>
      </c>
      <c r="AD12" s="137">
        <f>IF(AD$4='Прибыль в месяц'!$B$2,'Прибыль в месяц'!$B10,IF(AD$4='Прибыль в месяц'!$D$2,'Прибыль в месяц'!$D10,IF(AD$4='Прибыль в месяц'!$F$2,'Прибыль в месяц'!$F10,IF(AD$4='Прибыль в месяц'!$H$2,'Прибыль в месяц'!$H10,0))))</f>
        <v>53.369800000000005</v>
      </c>
      <c r="AE12" s="137">
        <f>IF(AE$4='Прибыль в месяц'!$B$2,'Прибыль в месяц'!$B10,IF(AE$4='Прибыль в месяц'!$D$2,'Прибыль в месяц'!$D10,IF(AE$4='Прибыль в месяц'!$F$2,'Прибыль в месяц'!$F10,IF(AE$4='Прибыль в месяц'!$H$2,'Прибыль в месяц'!$H10,0))))</f>
        <v>53.369800000000005</v>
      </c>
      <c r="AF12" s="137">
        <f>IF(AF$4='Прибыль в месяц'!$B$2,'Прибыль в месяц'!$B10,IF(AF$4='Прибыль в месяц'!$D$2,'Прибыль в месяц'!$D10,IF(AF$4='Прибыль в месяц'!$F$2,'Прибыль в месяц'!$F10,IF(AF$4='Прибыль в месяц'!$H$2,'Прибыль в месяц'!$H10,0))))</f>
        <v>53.369800000000005</v>
      </c>
      <c r="AG12" s="137">
        <f>IF(AG$4='Прибыль в месяц'!$B$2,'Прибыль в месяц'!$B10,IF(AG$4='Прибыль в месяц'!$D$2,'Прибыль в месяц'!$D10,IF(AG$4='Прибыль в месяц'!$F$2,'Прибыль в месяц'!$F10,IF(AG$4='Прибыль в месяц'!$H$2,'Прибыль в месяц'!$H10,0))))</f>
        <v>53.369800000000005</v>
      </c>
      <c r="AH12" s="137">
        <f>IF(AH$4='Прибыль в месяц'!$B$2,'Прибыль в месяц'!$B10,IF(AH$4='Прибыль в месяц'!$D$2,'Прибыль в месяц'!$D10,IF(AH$4='Прибыль в месяц'!$F$2,'Прибыль в месяц'!$F10,IF(AH$4='Прибыль в месяц'!$H$2,'Прибыль в месяц'!$H10,0))))</f>
        <v>53.369800000000005</v>
      </c>
      <c r="AI12" s="137">
        <f>IF(AI$4='Прибыль в месяц'!$B$2,'Прибыль в месяц'!$B10,IF(AI$4='Прибыль в месяц'!$D$2,'Прибыль в месяц'!$D10,IF(AI$4='Прибыль в месяц'!$F$2,'Прибыль в месяц'!$F10,IF(AI$4='Прибыль в месяц'!$H$2,'Прибыль в месяц'!$H10,0))))</f>
        <v>53.369800000000005</v>
      </c>
      <c r="AJ12" s="137">
        <f>IF(AJ$4='Прибыль в месяц'!$B$2,'Прибыль в месяц'!$B10,IF(AJ$4='Прибыль в месяц'!$D$2,'Прибыль в месяц'!$D10,IF(AJ$4='Прибыль в месяц'!$F$2,'Прибыль в месяц'!$F10,IF(AJ$4='Прибыль в месяц'!$H$2,'Прибыль в месяц'!$H10,0))))</f>
        <v>53.369800000000005</v>
      </c>
      <c r="AK12" s="137">
        <f>IF(AK$4='Прибыль в месяц'!$B$2,'Прибыль в месяц'!$B10,IF(AK$4='Прибыль в месяц'!$D$2,'Прибыль в месяц'!$D10,IF(AK$4='Прибыль в месяц'!$F$2,'Прибыль в месяц'!$F10,IF(AK$4='Прибыль в месяц'!$H$2,'Прибыль в месяц'!$H10,0))))</f>
        <v>53.369800000000005</v>
      </c>
      <c r="AL12" s="137">
        <f>IF(AL$4='Прибыль в месяц'!$B$2,'Прибыль в месяц'!$B10,IF(AL$4='Прибыль в месяц'!$D$2,'Прибыль в месяц'!$D10,IF(AL$4='Прибыль в месяц'!$F$2,'Прибыль в месяц'!$F10,IF(AL$4='Прибыль в месяц'!$H$2,'Прибыль в месяц'!$H10,0))))</f>
        <v>53.369800000000005</v>
      </c>
      <c r="AM12" s="137">
        <f>IF(AM$4='Прибыль в месяц'!$B$2,'Прибыль в месяц'!$B10,IF(AM$4='Прибыль в месяц'!$D$2,'Прибыль в месяц'!$D10,IF(AM$4='Прибыль в месяц'!$F$2,'Прибыль в месяц'!$F10,IF(AM$4='Прибыль в месяц'!$H$2,'Прибыль в месяц'!$H10,0))))</f>
        <v>53.369800000000005</v>
      </c>
      <c r="AN12" s="139">
        <f t="shared" si="11"/>
        <v>640.4376000000002</v>
      </c>
      <c r="AO12" s="137">
        <f>IF(AO$4='Прибыль в месяц'!$B$2,'Прибыль в месяц'!$B10,IF(AO$4='Прибыль в месяц'!$D$2,'Прибыль в месяц'!$D10,IF(AO$4='Прибыль в месяц'!$F$2,'Прибыль в месяц'!$F10,IF(AO$4='Прибыль в месяц'!$H$2,'Прибыль в месяц'!$H10,0))))</f>
        <v>53.369800000000005</v>
      </c>
      <c r="AP12" s="137">
        <f>IF(AP$4='Прибыль в месяц'!$B$2,'Прибыль в месяц'!$B10,IF(AP$4='Прибыль в месяц'!$D$2,'Прибыль в месяц'!$D10,IF(AP$4='Прибыль в месяц'!$F$2,'Прибыль в месяц'!$F10,IF(AP$4='Прибыль в месяц'!$H$2,'Прибыль в месяц'!$H10,0))))</f>
        <v>53.369800000000005</v>
      </c>
      <c r="AQ12" s="137">
        <f>IF(AQ$4='Прибыль в месяц'!$B$2,'Прибыль в месяц'!$B10,IF(AQ$4='Прибыль в месяц'!$D$2,'Прибыль в месяц'!$D10,IF(AQ$4='Прибыль в месяц'!$F$2,'Прибыль в месяц'!$F10,IF(AQ$4='Прибыль в месяц'!$H$2,'Прибыль в месяц'!$H10,0))))</f>
        <v>53.369800000000005</v>
      </c>
      <c r="AR12" s="137">
        <f>IF(AR$4='Прибыль в месяц'!$B$2,'Прибыль в месяц'!$B10,IF(AR$4='Прибыль в месяц'!$D$2,'Прибыль в месяц'!$D10,IF(AR$4='Прибыль в месяц'!$F$2,'Прибыль в месяц'!$F10,IF(AR$4='Прибыль в месяц'!$H$2,'Прибыль в месяц'!$H10,0))))</f>
        <v>53.369800000000005</v>
      </c>
      <c r="AS12" s="137">
        <f>IF(AS$4='Прибыль в месяц'!$B$2,'Прибыль в месяц'!$B10,IF(AS$4='Прибыль в месяц'!$D$2,'Прибыль в месяц'!$D10,IF(AS$4='Прибыль в месяц'!$F$2,'Прибыль в месяц'!$F10,IF(AS$4='Прибыль в месяц'!$H$2,'Прибыль в месяц'!$H10,0))))</f>
        <v>53.369800000000005</v>
      </c>
      <c r="AT12" s="137">
        <f>IF(AT$4='Прибыль в месяц'!$B$2,'Прибыль в месяц'!$B10,IF(AT$4='Прибыль в месяц'!$D$2,'Прибыль в месяц'!$D10,IF(AT$4='Прибыль в месяц'!$F$2,'Прибыль в месяц'!$F10,IF(AT$4='Прибыль в месяц'!$H$2,'Прибыль в месяц'!$H10,0))))</f>
        <v>53.369800000000005</v>
      </c>
      <c r="AU12" s="137">
        <f>IF(AU$4='Прибыль в месяц'!$B$2,'Прибыль в месяц'!$B10,IF(AU$4='Прибыль в месяц'!$D$2,'Прибыль в месяц'!$D10,IF(AU$4='Прибыль в месяц'!$F$2,'Прибыль в месяц'!$F10,IF(AU$4='Прибыль в месяц'!$H$2,'Прибыль в месяц'!$H10,0))))</f>
        <v>53.369800000000005</v>
      </c>
      <c r="AV12" s="137">
        <f>IF(AV$4='Прибыль в месяц'!$B$2,'Прибыль в месяц'!$B10,IF(AV$4='Прибыль в месяц'!$D$2,'Прибыль в месяц'!$D10,IF(AV$4='Прибыль в месяц'!$F$2,'Прибыль в месяц'!$F10,IF(AV$4='Прибыль в месяц'!$H$2,'Прибыль в месяц'!$H10,0))))</f>
        <v>53.369800000000005</v>
      </c>
      <c r="AW12" s="137">
        <f>IF(AW$4='Прибыль в месяц'!$B$2,'Прибыль в месяц'!$B10,IF(AW$4='Прибыль в месяц'!$D$2,'Прибыль в месяц'!$D10,IF(AW$4='Прибыль в месяц'!$F$2,'Прибыль в месяц'!$F10,IF(AW$4='Прибыль в месяц'!$H$2,'Прибыль в месяц'!$H10,0))))</f>
        <v>53.369800000000005</v>
      </c>
      <c r="AX12" s="137">
        <f>IF(AX$4='Прибыль в месяц'!$B$2,'Прибыль в месяц'!$B10,IF(AX$4='Прибыль в месяц'!$D$2,'Прибыль в месяц'!$D10,IF(AX$4='Прибыль в месяц'!$F$2,'Прибыль в месяц'!$F10,IF(AX$4='Прибыль в месяц'!$H$2,'Прибыль в месяц'!$H10,0))))</f>
        <v>53.369800000000005</v>
      </c>
      <c r="AY12" s="137">
        <f>IF(AY$4='Прибыль в месяц'!$B$2,'Прибыль в месяц'!$B10,IF(AY$4='Прибыль в месяц'!$D$2,'Прибыль в месяц'!$D10,IF(AY$4='Прибыль в месяц'!$F$2,'Прибыль в месяц'!$F10,IF(AY$4='Прибыль в месяц'!$H$2,'Прибыль в месяц'!$H10,0))))</f>
        <v>53.369800000000005</v>
      </c>
      <c r="AZ12" s="137">
        <f>IF(AZ$4='Прибыль в месяц'!$B$2,'Прибыль в месяц'!$B10,IF(AZ$4='Прибыль в месяц'!$D$2,'Прибыль в месяц'!$D10,IF(AZ$4='Прибыль в месяц'!$F$2,'Прибыль в месяц'!$F10,IF(AZ$4='Прибыль в месяц'!$H$2,'Прибыль в месяц'!$H10,0))))</f>
        <v>53.369800000000005</v>
      </c>
      <c r="BA12" s="139">
        <f t="shared" si="12"/>
        <v>640.4376000000002</v>
      </c>
      <c r="BB12" s="137">
        <f>IF(BB$4='Прибыль в месяц'!$B$2,'Прибыль в месяц'!$B10,IF(BB$4='Прибыль в месяц'!$D$2,'Прибыль в месяц'!$D10,IF(BB$4='Прибыль в месяц'!$F$2,'Прибыль в месяц'!$F10,IF(BB$4='Прибыль в месяц'!$H$2,'Прибыль в месяц'!$H10,0))))</f>
        <v>53.369800000000005</v>
      </c>
      <c r="BC12" s="137">
        <f>IF(BC$4='Прибыль в месяц'!$B$2,'Прибыль в месяц'!$B10,IF(BC$4='Прибыль в месяц'!$D$2,'Прибыль в месяц'!$D10,IF(BC$4='Прибыль в месяц'!$F$2,'Прибыль в месяц'!$F10,IF(BC$4='Прибыль в месяц'!$H$2,'Прибыль в месяц'!$H10,0))))</f>
        <v>53.369800000000005</v>
      </c>
      <c r="BD12" s="137">
        <f>IF(BD$4='Прибыль в месяц'!$B$2,'Прибыль в месяц'!$B10,IF(BD$4='Прибыль в месяц'!$D$2,'Прибыль в месяц'!$D10,IF(BD$4='Прибыль в месяц'!$F$2,'Прибыль в месяц'!$F10,IF(BD$4='Прибыль в месяц'!$H$2,'Прибыль в месяц'!$H10,0))))</f>
        <v>53.369800000000005</v>
      </c>
      <c r="BE12" s="137">
        <f>IF(BE$4='Прибыль в месяц'!$B$2,'Прибыль в месяц'!$B10,IF(BE$4='Прибыль в месяц'!$D$2,'Прибыль в месяц'!$D10,IF(BE$4='Прибыль в месяц'!$F$2,'Прибыль в месяц'!$F10,IF(BE$4='Прибыль в месяц'!$H$2,'Прибыль в месяц'!$H10,0))))</f>
        <v>53.369800000000005</v>
      </c>
      <c r="BF12" s="137">
        <f>IF(BF$4='Прибыль в месяц'!$B$2,'Прибыль в месяц'!$B10,IF(BF$4='Прибыль в месяц'!$D$2,'Прибыль в месяц'!$D10,IF(BF$4='Прибыль в месяц'!$F$2,'Прибыль в месяц'!$F10,IF(BF$4='Прибыль в месяц'!$H$2,'Прибыль в месяц'!$H10,0))))</f>
        <v>53.369800000000005</v>
      </c>
      <c r="BG12" s="137">
        <f>IF(BG$4='Прибыль в месяц'!$B$2,'Прибыль в месяц'!$B10,IF(BG$4='Прибыль в месяц'!$D$2,'Прибыль в месяц'!$D10,IF(BG$4='Прибыль в месяц'!$F$2,'Прибыль в месяц'!$F10,IF(BG$4='Прибыль в месяц'!$H$2,'Прибыль в месяц'!$H10,0))))</f>
        <v>53.369800000000005</v>
      </c>
      <c r="BH12" s="137">
        <f>IF(BH$4='Прибыль в месяц'!$B$2,'Прибыль в месяц'!$B10,IF(BH$4='Прибыль в месяц'!$D$2,'Прибыль в месяц'!$D10,IF(BH$4='Прибыль в месяц'!$F$2,'Прибыль в месяц'!$F10,IF(BH$4='Прибыль в месяц'!$H$2,'Прибыль в месяц'!$H10,0))))</f>
        <v>53.369800000000005</v>
      </c>
      <c r="BI12" s="137">
        <f>IF(BI$4='Прибыль в месяц'!$B$2,'Прибыль в месяц'!$B10,IF(BI$4='Прибыль в месяц'!$D$2,'Прибыль в месяц'!$D10,IF(BI$4='Прибыль в месяц'!$F$2,'Прибыль в месяц'!$F10,IF(BI$4='Прибыль в месяц'!$H$2,'Прибыль в месяц'!$H10,0))))</f>
        <v>53.369800000000005</v>
      </c>
      <c r="BJ12" s="137">
        <f>IF(BJ$4='Прибыль в месяц'!$B$2,'Прибыль в месяц'!$B10,IF(BJ$4='Прибыль в месяц'!$D$2,'Прибыль в месяц'!$D10,IF(BJ$4='Прибыль в месяц'!$F$2,'Прибыль в месяц'!$F10,IF(BJ$4='Прибыль в месяц'!$H$2,'Прибыль в месяц'!$H10,0))))</f>
        <v>53.369800000000005</v>
      </c>
      <c r="BK12" s="137">
        <f>IF(BK$4='Прибыль в месяц'!$B$2,'Прибыль в месяц'!$B10,IF(BK$4='Прибыль в месяц'!$D$2,'Прибыль в месяц'!$D10,IF(BK$4='Прибыль в месяц'!$F$2,'Прибыль в месяц'!$F10,IF(BK$4='Прибыль в месяц'!$H$2,'Прибыль в месяц'!$H10,0))))</f>
        <v>53.369800000000005</v>
      </c>
      <c r="BL12" s="137">
        <f>IF(BL$4='Прибыль в месяц'!$B$2,'Прибыль в месяц'!$B10,IF(BL$4='Прибыль в месяц'!$D$2,'Прибыль в месяц'!$D10,IF(BL$4='Прибыль в месяц'!$F$2,'Прибыль в месяц'!$F10,IF(BL$4='Прибыль в месяц'!$H$2,'Прибыль в месяц'!$H10,0))))</f>
        <v>53.369800000000005</v>
      </c>
      <c r="BM12" s="137">
        <f>IF(BM$4='Прибыль в месяц'!$B$2,'Прибыль в месяц'!$B10,IF(BM$4='Прибыль в месяц'!$D$2,'Прибыль в месяц'!$D10,IF(BM$4='Прибыль в месяц'!$F$2,'Прибыль в месяц'!$F10,IF(BM$4='Прибыль в месяц'!$H$2,'Прибыль в месяц'!$H10,0))))</f>
        <v>53.369800000000005</v>
      </c>
      <c r="BN12" s="139">
        <f t="shared" si="13"/>
        <v>640.4376000000002</v>
      </c>
    </row>
    <row r="13" spans="1:66" ht="12.75">
      <c r="A13" s="126" t="s">
        <v>91</v>
      </c>
      <c r="B13" s="127">
        <f>IF(B$4='Прибыль в месяц'!B$2,'Прибыль в месяц'!B11,IF(B$4='Прибыль в месяц'!D$2,'Прибыль в месяц'!D11,IF(B$4='Прибыль в месяц'!F$2,'Прибыль в месяц'!F11,IF(B$4='Прибыль в месяц'!H$2,'Прибыль в месяц'!H11))))</f>
        <v>96</v>
      </c>
      <c r="C13" s="137">
        <f>IF(C$4='Прибыль в месяц'!$B$2,'Прибыль в месяц'!$B11,IF(C$4='Прибыль в месяц'!$D$2,'Прибыль в месяц'!$D11,IF(C$4='Прибыль в месяц'!$F$2,'Прибыль в месяц'!$F11,IF(C$4='Прибыль в месяц'!$H$2,'Прибыль в месяц'!$H11,0))))</f>
        <v>96</v>
      </c>
      <c r="D13" s="137">
        <f>IF(D$4='Прибыль в месяц'!$B$2,'Прибыль в месяц'!$B11,IF(D$4='Прибыль в месяц'!$D$2,'Прибыль в месяц'!$D11,IF(D$4='Прибыль в месяц'!$F$2,'Прибыль в месяц'!$F11,IF(D$4='Прибыль в месяц'!$H$2,'Прибыль в месяц'!$H11,0))))</f>
        <v>144</v>
      </c>
      <c r="E13" s="137">
        <f>IF(E$4='Прибыль в месяц'!$B$2,'Прибыль в месяц'!$B11,IF(E$4='Прибыль в месяц'!$D$2,'Прибыль в месяц'!$D11,IF(E$4='Прибыль в месяц'!$F$2,'Прибыль в месяц'!$F11,IF(E$4='Прибыль в месяц'!$H$2,'Прибыль в месяц'!$H11,0))))</f>
        <v>144</v>
      </c>
      <c r="F13" s="137">
        <f>IF(F$4='Прибыль в месяц'!$B$2,'Прибыль в месяц'!$B11,IF(F$4='Прибыль в месяц'!$D$2,'Прибыль в месяц'!$D11,IF(F$4='Прибыль в месяц'!$F$2,'Прибыль в месяц'!$F11,IF(F$4='Прибыль в месяц'!$H$2,'Прибыль в месяц'!$H11,0))))</f>
        <v>264</v>
      </c>
      <c r="G13" s="137">
        <f>IF(G$4='Прибыль в месяц'!$B$2,'Прибыль в месяц'!$B11,IF(G$4='Прибыль в месяц'!$D$2,'Прибыль в месяц'!$D11,IF(G$4='Прибыль в месяц'!$F$2,'Прибыль в месяц'!$F11,IF(G$4='Прибыль в месяц'!$H$2,'Прибыль в месяц'!$H11,0))))</f>
        <v>264</v>
      </c>
      <c r="H13" s="137">
        <f>IF(H$4='Прибыль в месяц'!$B$2,'Прибыль в месяц'!$B11,IF(H$4='Прибыль в месяц'!$D$2,'Прибыль в месяц'!$D11,IF(H$4='Прибыль в месяц'!$F$2,'Прибыль в месяц'!$F11,IF(H$4='Прибыль в месяц'!$H$2,'Прибыль в месяц'!$H11,0))))</f>
        <v>264</v>
      </c>
      <c r="I13" s="137">
        <f>IF(I$4='Прибыль в месяц'!$B$2,'Прибыль в месяц'!$B11,IF(I$4='Прибыль в месяц'!$D$2,'Прибыль в месяц'!$D11,IF(I$4='Прибыль в месяц'!$F$2,'Прибыль в месяц'!$F11,IF(I$4='Прибыль в месяц'!$H$2,'Прибыль в месяц'!$H11,0))))</f>
        <v>264</v>
      </c>
      <c r="J13" s="137">
        <f>IF(J$4='Прибыль в месяц'!$B$2,'Прибыль в месяц'!$B11,IF(J$4='Прибыль в месяц'!$D$2,'Прибыль в месяц'!$D11,IF(J$4='Прибыль в месяц'!$F$2,'Прибыль в месяц'!$F11,IF(J$4='Прибыль в месяц'!$H$2,'Прибыль в месяц'!$H11,0))))</f>
        <v>264</v>
      </c>
      <c r="K13" s="137">
        <f>IF(K$4='Прибыль в месяц'!$B$2,'Прибыль в месяц'!$B11,IF(K$4='Прибыль в месяц'!$D$2,'Прибыль в месяц'!$D11,IF(K$4='Прибыль в месяц'!$F$2,'Прибыль в месяц'!$F11,IF(K$4='Прибыль в месяц'!$H$2,'Прибыль в месяц'!$H11,0))))</f>
        <v>264</v>
      </c>
      <c r="L13" s="137">
        <f>IF(L$4='Прибыль в месяц'!$B$2,'Прибыль в месяц'!$B11,IF(L$4='Прибыль в месяц'!$D$2,'Прибыль в месяц'!$D11,IF(L$4='Прибыль в месяц'!$F$2,'Прибыль в месяц'!$F11,IF(L$4='Прибыль в месяц'!$H$2,'Прибыль в месяц'!$H11,0))))</f>
        <v>264</v>
      </c>
      <c r="M13" s="138">
        <f>IF(M$4='Прибыль в месяц'!$B$2,'Прибыль в месяц'!$B11,IF(M$4='Прибыль в месяц'!$D$2,'Прибыль в месяц'!$D11,IF(M$4='Прибыль в месяц'!$F$2,'Прибыль в месяц'!$F11,IF(M$4='Прибыль в месяц'!$H$2,'Прибыль в месяц'!$H11,0))))</f>
        <v>264</v>
      </c>
      <c r="N13" s="139">
        <f t="shared" si="9"/>
        <v>2592</v>
      </c>
      <c r="O13" s="140">
        <f>IF(O$4='Прибыль в месяц'!$B$2,'Прибыль в месяц'!$B11,IF(O$4='Прибыль в месяц'!$D$2,'Прибыль в месяц'!$D11,IF(O$4='Прибыль в месяц'!$F$2,'Прибыль в месяц'!$F11,IF(O$4='Прибыль в месяц'!$H$2,'Прибыль в месяц'!$H11,0))))</f>
        <v>264</v>
      </c>
      <c r="P13" s="137">
        <f>IF(P$4='Прибыль в месяц'!$B$2,'Прибыль в месяц'!$B11,IF(P$4='Прибыль в месяц'!$D$2,'Прибыль в месяц'!$D11,IF(P$4='Прибыль в месяц'!$F$2,'Прибыль в месяц'!$F11,IF(P$4='Прибыль в месяц'!$H$2,'Прибыль в месяц'!$H11,0))))</f>
        <v>264</v>
      </c>
      <c r="Q13" s="137">
        <f>IF(Q$4='Прибыль в месяц'!$B$2,'Прибыль в месяц'!$B11,IF(Q$4='Прибыль в месяц'!$D$2,'Прибыль в месяц'!$D11,IF(Q$4='Прибыль в месяц'!$F$2,'Прибыль в месяц'!$F11,IF(Q$4='Прибыль в месяц'!$H$2,'Прибыль в месяц'!$H11,0))))</f>
        <v>264</v>
      </c>
      <c r="R13" s="137">
        <f>IF(R$4='Прибыль в месяц'!$B$2,'Прибыль в месяц'!$B11,IF(R$4='Прибыль в месяц'!$D$2,'Прибыль в месяц'!$D11,IF(R$4='Прибыль в месяц'!$F$2,'Прибыль в месяц'!$F11,IF(R$4='Прибыль в месяц'!$H$2,'Прибыль в месяц'!$H11,0))))</f>
        <v>264</v>
      </c>
      <c r="S13" s="137">
        <f>IF(S$4='Прибыль в месяц'!$B$2,'Прибыль в месяц'!$B11,IF(S$4='Прибыль в месяц'!$D$2,'Прибыль в месяц'!$D11,IF(S$4='Прибыль в месяц'!$F$2,'Прибыль в месяц'!$F11,IF(S$4='Прибыль в месяц'!$H$2,'Прибыль в месяц'!$H11,0))))</f>
        <v>264</v>
      </c>
      <c r="T13" s="137">
        <f>IF(T$4='Прибыль в месяц'!$B$2,'Прибыль в месяц'!$B11,IF(T$4='Прибыль в месяц'!$D$2,'Прибыль в месяц'!$D11,IF(T$4='Прибыль в месяц'!$F$2,'Прибыль в месяц'!$F11,IF(T$4='Прибыль в месяц'!$H$2,'Прибыль в месяц'!$H11,0))))</f>
        <v>264</v>
      </c>
      <c r="U13" s="137">
        <f>IF(U$4='Прибыль в месяц'!$B$2,'Прибыль в месяц'!$B11,IF(U$4='Прибыль в месяц'!$D$2,'Прибыль в месяц'!$D11,IF(U$4='Прибыль в месяц'!$F$2,'Прибыль в месяц'!$F11,IF(U$4='Прибыль в месяц'!$H$2,'Прибыль в месяц'!$H11,0))))</f>
        <v>264</v>
      </c>
      <c r="V13" s="137">
        <f>IF(V$4='Прибыль в месяц'!$B$2,'Прибыль в месяц'!$B11,IF(V$4='Прибыль в месяц'!$D$2,'Прибыль в месяц'!$D11,IF(V$4='Прибыль в месяц'!$F$2,'Прибыль в месяц'!$F11,IF(V$4='Прибыль в месяц'!$H$2,'Прибыль в месяц'!$H11,0))))</f>
        <v>264</v>
      </c>
      <c r="W13" s="137">
        <f>IF(W$4='Прибыль в месяц'!$B$2,'Прибыль в месяц'!$B11,IF(W$4='Прибыль в месяц'!$D$2,'Прибыль в месяц'!$D11,IF(W$4='Прибыль в месяц'!$F$2,'Прибыль в месяц'!$F11,IF(W$4='Прибыль в месяц'!$H$2,'Прибыль в месяц'!$H11,0))))</f>
        <v>264</v>
      </c>
      <c r="X13" s="137">
        <f>IF(X$4='Прибыль в месяц'!$B$2,'Прибыль в месяц'!$B11,IF(X$4='Прибыль в месяц'!$D$2,'Прибыль в месяц'!$D11,IF(X$4='Прибыль в месяц'!$F$2,'Прибыль в месяц'!$F11,IF(X$4='Прибыль в месяц'!$H$2,'Прибыль в месяц'!$H11,0))))</f>
        <v>264</v>
      </c>
      <c r="Y13" s="137">
        <f>IF(Y$4='Прибыль в месяц'!$B$2,'Прибыль в месяц'!$B11,IF(Y$4='Прибыль в месяц'!$D$2,'Прибыль в месяц'!$D11,IF(Y$4='Прибыль в месяц'!$F$2,'Прибыль в месяц'!$F11,IF(Y$4='Прибыль в месяц'!$H$2,'Прибыль в месяц'!$H11,0))))</f>
        <v>264</v>
      </c>
      <c r="Z13" s="137">
        <f>IF(Z$4='Прибыль в месяц'!$B$2,'Прибыль в месяц'!$B11,IF(Z$4='Прибыль в месяц'!$D$2,'Прибыль в месяц'!$D11,IF(Z$4='Прибыль в месяц'!$F$2,'Прибыль в месяц'!$F11,IF(Z$4='Прибыль в месяц'!$H$2,'Прибыль в месяц'!$H11,0))))</f>
        <v>264</v>
      </c>
      <c r="AA13" s="139">
        <f t="shared" si="10"/>
        <v>3168</v>
      </c>
      <c r="AB13" s="137">
        <f>IF(AB$4='Прибыль в месяц'!$B$2,'Прибыль в месяц'!$B11,IF(AB$4='Прибыль в месяц'!$D$2,'Прибыль в месяц'!$D11,IF(AB$4='Прибыль в месяц'!$F$2,'Прибыль в месяц'!$F11,IF(AB$4='Прибыль в месяц'!$H$2,'Прибыль в месяц'!$H11,0))))</f>
        <v>264</v>
      </c>
      <c r="AC13" s="137">
        <f>IF(AC$4='Прибыль в месяц'!$B$2,'Прибыль в месяц'!$B11,IF(AC$4='Прибыль в месяц'!$D$2,'Прибыль в месяц'!$D11,IF(AC$4='Прибыль в месяц'!$F$2,'Прибыль в месяц'!$F11,IF(AC$4='Прибыль в месяц'!$H$2,'Прибыль в месяц'!$H11,0))))</f>
        <v>264</v>
      </c>
      <c r="AD13" s="137">
        <f>IF(AD$4='Прибыль в месяц'!$B$2,'Прибыль в месяц'!$B11,IF(AD$4='Прибыль в месяц'!$D$2,'Прибыль в месяц'!$D11,IF(AD$4='Прибыль в месяц'!$F$2,'Прибыль в месяц'!$F11,IF(AD$4='Прибыль в месяц'!$H$2,'Прибыль в месяц'!$H11,0))))</f>
        <v>264</v>
      </c>
      <c r="AE13" s="137">
        <f>IF(AE$4='Прибыль в месяц'!$B$2,'Прибыль в месяц'!$B11,IF(AE$4='Прибыль в месяц'!$D$2,'Прибыль в месяц'!$D11,IF(AE$4='Прибыль в месяц'!$F$2,'Прибыль в месяц'!$F11,IF(AE$4='Прибыль в месяц'!$H$2,'Прибыль в месяц'!$H11,0))))</f>
        <v>264</v>
      </c>
      <c r="AF13" s="137">
        <f>IF(AF$4='Прибыль в месяц'!$B$2,'Прибыль в месяц'!$B11,IF(AF$4='Прибыль в месяц'!$D$2,'Прибыль в месяц'!$D11,IF(AF$4='Прибыль в месяц'!$F$2,'Прибыль в месяц'!$F11,IF(AF$4='Прибыль в месяц'!$H$2,'Прибыль в месяц'!$H11,0))))</f>
        <v>264</v>
      </c>
      <c r="AG13" s="137">
        <f>IF(AG$4='Прибыль в месяц'!$B$2,'Прибыль в месяц'!$B11,IF(AG$4='Прибыль в месяц'!$D$2,'Прибыль в месяц'!$D11,IF(AG$4='Прибыль в месяц'!$F$2,'Прибыль в месяц'!$F11,IF(AG$4='Прибыль в месяц'!$H$2,'Прибыль в месяц'!$H11,0))))</f>
        <v>264</v>
      </c>
      <c r="AH13" s="137">
        <f>IF(AH$4='Прибыль в месяц'!$B$2,'Прибыль в месяц'!$B11,IF(AH$4='Прибыль в месяц'!$D$2,'Прибыль в месяц'!$D11,IF(AH$4='Прибыль в месяц'!$F$2,'Прибыль в месяц'!$F11,IF(AH$4='Прибыль в месяц'!$H$2,'Прибыль в месяц'!$H11,0))))</f>
        <v>264</v>
      </c>
      <c r="AI13" s="137">
        <f>IF(AI$4='Прибыль в месяц'!$B$2,'Прибыль в месяц'!$B11,IF(AI$4='Прибыль в месяц'!$D$2,'Прибыль в месяц'!$D11,IF(AI$4='Прибыль в месяц'!$F$2,'Прибыль в месяц'!$F11,IF(AI$4='Прибыль в месяц'!$H$2,'Прибыль в месяц'!$H11,0))))</f>
        <v>264</v>
      </c>
      <c r="AJ13" s="137">
        <f>IF(AJ$4='Прибыль в месяц'!$B$2,'Прибыль в месяц'!$B11,IF(AJ$4='Прибыль в месяц'!$D$2,'Прибыль в месяц'!$D11,IF(AJ$4='Прибыль в месяц'!$F$2,'Прибыль в месяц'!$F11,IF(AJ$4='Прибыль в месяц'!$H$2,'Прибыль в месяц'!$H11,0))))</f>
        <v>264</v>
      </c>
      <c r="AK13" s="137">
        <f>IF(AK$4='Прибыль в месяц'!$B$2,'Прибыль в месяц'!$B11,IF(AK$4='Прибыль в месяц'!$D$2,'Прибыль в месяц'!$D11,IF(AK$4='Прибыль в месяц'!$F$2,'Прибыль в месяц'!$F11,IF(AK$4='Прибыль в месяц'!$H$2,'Прибыль в месяц'!$H11,0))))</f>
        <v>264</v>
      </c>
      <c r="AL13" s="137">
        <f>IF(AL$4='Прибыль в месяц'!$B$2,'Прибыль в месяц'!$B11,IF(AL$4='Прибыль в месяц'!$D$2,'Прибыль в месяц'!$D11,IF(AL$4='Прибыль в месяц'!$F$2,'Прибыль в месяц'!$F11,IF(AL$4='Прибыль в месяц'!$H$2,'Прибыль в месяц'!$H11,0))))</f>
        <v>264</v>
      </c>
      <c r="AM13" s="137">
        <f>IF(AM$4='Прибыль в месяц'!$B$2,'Прибыль в месяц'!$B11,IF(AM$4='Прибыль в месяц'!$D$2,'Прибыль в месяц'!$D11,IF(AM$4='Прибыль в месяц'!$F$2,'Прибыль в месяц'!$F11,IF(AM$4='Прибыль в месяц'!$H$2,'Прибыль в месяц'!$H11,0))))</f>
        <v>264</v>
      </c>
      <c r="AN13" s="139">
        <f t="shared" si="11"/>
        <v>3168</v>
      </c>
      <c r="AO13" s="137">
        <f>IF(AO$4='Прибыль в месяц'!$B$2,'Прибыль в месяц'!$B11,IF(AO$4='Прибыль в месяц'!$D$2,'Прибыль в месяц'!$D11,IF(AO$4='Прибыль в месяц'!$F$2,'Прибыль в месяц'!$F11,IF(AO$4='Прибыль в месяц'!$H$2,'Прибыль в месяц'!$H11,0))))</f>
        <v>264</v>
      </c>
      <c r="AP13" s="137">
        <f>IF(AP$4='Прибыль в месяц'!$B$2,'Прибыль в месяц'!$B11,IF(AP$4='Прибыль в месяц'!$D$2,'Прибыль в месяц'!$D11,IF(AP$4='Прибыль в месяц'!$F$2,'Прибыль в месяц'!$F11,IF(AP$4='Прибыль в месяц'!$H$2,'Прибыль в месяц'!$H11,0))))</f>
        <v>264</v>
      </c>
      <c r="AQ13" s="137">
        <f>IF(AQ$4='Прибыль в месяц'!$B$2,'Прибыль в месяц'!$B11,IF(AQ$4='Прибыль в месяц'!$D$2,'Прибыль в месяц'!$D11,IF(AQ$4='Прибыль в месяц'!$F$2,'Прибыль в месяц'!$F11,IF(AQ$4='Прибыль в месяц'!$H$2,'Прибыль в месяц'!$H11,0))))</f>
        <v>264</v>
      </c>
      <c r="AR13" s="137">
        <f>IF(AR$4='Прибыль в месяц'!$B$2,'Прибыль в месяц'!$B11,IF(AR$4='Прибыль в месяц'!$D$2,'Прибыль в месяц'!$D11,IF(AR$4='Прибыль в месяц'!$F$2,'Прибыль в месяц'!$F11,IF(AR$4='Прибыль в месяц'!$H$2,'Прибыль в месяц'!$H11,0))))</f>
        <v>264</v>
      </c>
      <c r="AS13" s="137">
        <f>IF(AS$4='Прибыль в месяц'!$B$2,'Прибыль в месяц'!$B11,IF(AS$4='Прибыль в месяц'!$D$2,'Прибыль в месяц'!$D11,IF(AS$4='Прибыль в месяц'!$F$2,'Прибыль в месяц'!$F11,IF(AS$4='Прибыль в месяц'!$H$2,'Прибыль в месяц'!$H11,0))))</f>
        <v>264</v>
      </c>
      <c r="AT13" s="137">
        <f>IF(AT$4='Прибыль в месяц'!$B$2,'Прибыль в месяц'!$B11,IF(AT$4='Прибыль в месяц'!$D$2,'Прибыль в месяц'!$D11,IF(AT$4='Прибыль в месяц'!$F$2,'Прибыль в месяц'!$F11,IF(AT$4='Прибыль в месяц'!$H$2,'Прибыль в месяц'!$H11,0))))</f>
        <v>264</v>
      </c>
      <c r="AU13" s="137">
        <f>IF(AU$4='Прибыль в месяц'!$B$2,'Прибыль в месяц'!$B11,IF(AU$4='Прибыль в месяц'!$D$2,'Прибыль в месяц'!$D11,IF(AU$4='Прибыль в месяц'!$F$2,'Прибыль в месяц'!$F11,IF(AU$4='Прибыль в месяц'!$H$2,'Прибыль в месяц'!$H11,0))))</f>
        <v>264</v>
      </c>
      <c r="AV13" s="137">
        <f>IF(AV$4='Прибыль в месяц'!$B$2,'Прибыль в месяц'!$B11,IF(AV$4='Прибыль в месяц'!$D$2,'Прибыль в месяц'!$D11,IF(AV$4='Прибыль в месяц'!$F$2,'Прибыль в месяц'!$F11,IF(AV$4='Прибыль в месяц'!$H$2,'Прибыль в месяц'!$H11,0))))</f>
        <v>264</v>
      </c>
      <c r="AW13" s="137">
        <f>IF(AW$4='Прибыль в месяц'!$B$2,'Прибыль в месяц'!$B11,IF(AW$4='Прибыль в месяц'!$D$2,'Прибыль в месяц'!$D11,IF(AW$4='Прибыль в месяц'!$F$2,'Прибыль в месяц'!$F11,IF(AW$4='Прибыль в месяц'!$H$2,'Прибыль в месяц'!$H11,0))))</f>
        <v>264</v>
      </c>
      <c r="AX13" s="137">
        <f>IF(AX$4='Прибыль в месяц'!$B$2,'Прибыль в месяц'!$B11,IF(AX$4='Прибыль в месяц'!$D$2,'Прибыль в месяц'!$D11,IF(AX$4='Прибыль в месяц'!$F$2,'Прибыль в месяц'!$F11,IF(AX$4='Прибыль в месяц'!$H$2,'Прибыль в месяц'!$H11,0))))</f>
        <v>264</v>
      </c>
      <c r="AY13" s="137">
        <f>IF(AY$4='Прибыль в месяц'!$B$2,'Прибыль в месяц'!$B11,IF(AY$4='Прибыль в месяц'!$D$2,'Прибыль в месяц'!$D11,IF(AY$4='Прибыль в месяц'!$F$2,'Прибыль в месяц'!$F11,IF(AY$4='Прибыль в месяц'!$H$2,'Прибыль в месяц'!$H11,0))))</f>
        <v>264</v>
      </c>
      <c r="AZ13" s="137">
        <f>IF(AZ$4='Прибыль в месяц'!$B$2,'Прибыль в месяц'!$B11,IF(AZ$4='Прибыль в месяц'!$D$2,'Прибыль в месяц'!$D11,IF(AZ$4='Прибыль в месяц'!$F$2,'Прибыль в месяц'!$F11,IF(AZ$4='Прибыль в месяц'!$H$2,'Прибыль в месяц'!$H11,0))))</f>
        <v>264</v>
      </c>
      <c r="BA13" s="139">
        <f t="shared" si="12"/>
        <v>3168</v>
      </c>
      <c r="BB13" s="137">
        <f>IF(BB$4='Прибыль в месяц'!$B$2,'Прибыль в месяц'!$B11,IF(BB$4='Прибыль в месяц'!$D$2,'Прибыль в месяц'!$D11,IF(BB$4='Прибыль в месяц'!$F$2,'Прибыль в месяц'!$F11,IF(BB$4='Прибыль в месяц'!$H$2,'Прибыль в месяц'!$H11,0))))</f>
        <v>264</v>
      </c>
      <c r="BC13" s="137">
        <f>IF(BC$4='Прибыль в месяц'!$B$2,'Прибыль в месяц'!$B11,IF(BC$4='Прибыль в месяц'!$D$2,'Прибыль в месяц'!$D11,IF(BC$4='Прибыль в месяц'!$F$2,'Прибыль в месяц'!$F11,IF(BC$4='Прибыль в месяц'!$H$2,'Прибыль в месяц'!$H11,0))))</f>
        <v>264</v>
      </c>
      <c r="BD13" s="137">
        <f>IF(BD$4='Прибыль в месяц'!$B$2,'Прибыль в месяц'!$B11,IF(BD$4='Прибыль в месяц'!$D$2,'Прибыль в месяц'!$D11,IF(BD$4='Прибыль в месяц'!$F$2,'Прибыль в месяц'!$F11,IF(BD$4='Прибыль в месяц'!$H$2,'Прибыль в месяц'!$H11,0))))</f>
        <v>264</v>
      </c>
      <c r="BE13" s="137">
        <f>IF(BE$4='Прибыль в месяц'!$B$2,'Прибыль в месяц'!$B11,IF(BE$4='Прибыль в месяц'!$D$2,'Прибыль в месяц'!$D11,IF(BE$4='Прибыль в месяц'!$F$2,'Прибыль в месяц'!$F11,IF(BE$4='Прибыль в месяц'!$H$2,'Прибыль в месяц'!$H11,0))))</f>
        <v>264</v>
      </c>
      <c r="BF13" s="137">
        <f>IF(BF$4='Прибыль в месяц'!$B$2,'Прибыль в месяц'!$B11,IF(BF$4='Прибыль в месяц'!$D$2,'Прибыль в месяц'!$D11,IF(BF$4='Прибыль в месяц'!$F$2,'Прибыль в месяц'!$F11,IF(BF$4='Прибыль в месяц'!$H$2,'Прибыль в месяц'!$H11,0))))</f>
        <v>264</v>
      </c>
      <c r="BG13" s="137">
        <f>IF(BG$4='Прибыль в месяц'!$B$2,'Прибыль в месяц'!$B11,IF(BG$4='Прибыль в месяц'!$D$2,'Прибыль в месяц'!$D11,IF(BG$4='Прибыль в месяц'!$F$2,'Прибыль в месяц'!$F11,IF(BG$4='Прибыль в месяц'!$H$2,'Прибыль в месяц'!$H11,0))))</f>
        <v>264</v>
      </c>
      <c r="BH13" s="137">
        <f>IF(BH$4='Прибыль в месяц'!$B$2,'Прибыль в месяц'!$B11,IF(BH$4='Прибыль в месяц'!$D$2,'Прибыль в месяц'!$D11,IF(BH$4='Прибыль в месяц'!$F$2,'Прибыль в месяц'!$F11,IF(BH$4='Прибыль в месяц'!$H$2,'Прибыль в месяц'!$H11,0))))</f>
        <v>264</v>
      </c>
      <c r="BI13" s="137">
        <f>IF(BI$4='Прибыль в месяц'!$B$2,'Прибыль в месяц'!$B11,IF(BI$4='Прибыль в месяц'!$D$2,'Прибыль в месяц'!$D11,IF(BI$4='Прибыль в месяц'!$F$2,'Прибыль в месяц'!$F11,IF(BI$4='Прибыль в месяц'!$H$2,'Прибыль в месяц'!$H11,0))))</f>
        <v>264</v>
      </c>
      <c r="BJ13" s="137">
        <f>IF(BJ$4='Прибыль в месяц'!$B$2,'Прибыль в месяц'!$B11,IF(BJ$4='Прибыль в месяц'!$D$2,'Прибыль в месяц'!$D11,IF(BJ$4='Прибыль в месяц'!$F$2,'Прибыль в месяц'!$F11,IF(BJ$4='Прибыль в месяц'!$H$2,'Прибыль в месяц'!$H11,0))))</f>
        <v>264</v>
      </c>
      <c r="BK13" s="137">
        <f>IF(BK$4='Прибыль в месяц'!$B$2,'Прибыль в месяц'!$B11,IF(BK$4='Прибыль в месяц'!$D$2,'Прибыль в месяц'!$D11,IF(BK$4='Прибыль в месяц'!$F$2,'Прибыль в месяц'!$F11,IF(BK$4='Прибыль в месяц'!$H$2,'Прибыль в месяц'!$H11,0))))</f>
        <v>264</v>
      </c>
      <c r="BL13" s="137">
        <f>IF(BL$4='Прибыль в месяц'!$B$2,'Прибыль в месяц'!$B11,IF(BL$4='Прибыль в месяц'!$D$2,'Прибыль в месяц'!$D11,IF(BL$4='Прибыль в месяц'!$F$2,'Прибыль в месяц'!$F11,IF(BL$4='Прибыль в месяц'!$H$2,'Прибыль в месяц'!$H11,0))))</f>
        <v>264</v>
      </c>
      <c r="BM13" s="137">
        <f>IF(BM$4='Прибыль в месяц'!$B$2,'Прибыль в месяц'!$B11,IF(BM$4='Прибыль в месяц'!$D$2,'Прибыль в месяц'!$D11,IF(BM$4='Прибыль в месяц'!$F$2,'Прибыль в месяц'!$F11,IF(BM$4='Прибыль в месяц'!$H$2,'Прибыль в месяц'!$H11,0))))</f>
        <v>264</v>
      </c>
      <c r="BN13" s="139">
        <f t="shared" si="13"/>
        <v>3168</v>
      </c>
    </row>
    <row r="14" spans="1:66" ht="12.75">
      <c r="A14" s="126" t="s">
        <v>92</v>
      </c>
      <c r="B14" s="127">
        <f>IF(B$4='Прибыль в месяц'!B$2,'Прибыль в месяц'!B12,IF(B$4='Прибыль в месяц'!D$2,'Прибыль в месяц'!D12,IF(B$4='Прибыль в месяц'!F$2,'Прибыль в месяц'!F12,IF(B$4='Прибыль в месяц'!H$2,'Прибыль в месяц'!H12))))</f>
        <v>38.4</v>
      </c>
      <c r="C14" s="137">
        <f>IF(C$4='Прибыль в месяц'!$B$2,'Прибыль в месяц'!$B12,IF(C$4='Прибыль в месяц'!$D$2,'Прибыль в месяц'!$D12,IF(C$4='Прибыль в месяц'!$F$2,'Прибыль в месяц'!$F12,IF(C$4='Прибыль в месяц'!$H$2,'Прибыль в месяц'!$H12,0))))</f>
        <v>38.4</v>
      </c>
      <c r="D14" s="137">
        <f>IF(D$4='Прибыль в месяц'!$B$2,'Прибыль в месяц'!$B12,IF(D$4='Прибыль в месяц'!$D$2,'Прибыль в месяц'!$D12,IF(D$4='Прибыль в месяц'!$F$2,'Прибыль в месяц'!$F12,IF(D$4='Прибыль в месяц'!$H$2,'Прибыль в месяц'!$H12,0))))</f>
        <v>57.6</v>
      </c>
      <c r="E14" s="137">
        <f>IF(E$4='Прибыль в месяц'!$B$2,'Прибыль в месяц'!$B12,IF(E$4='Прибыль в месяц'!$D$2,'Прибыль в месяц'!$D12,IF(E$4='Прибыль в месяц'!$F$2,'Прибыль в месяц'!$F12,IF(E$4='Прибыль в месяц'!$H$2,'Прибыль в месяц'!$H12,0))))</f>
        <v>57.6</v>
      </c>
      <c r="F14" s="137">
        <f>IF(F$4='Прибыль в месяц'!$B$2,'Прибыль в месяц'!$B12,IF(F$4='Прибыль в месяц'!$D$2,'Прибыль в месяц'!$D12,IF(F$4='Прибыль в месяц'!$F$2,'Прибыль в месяц'!$F12,IF(F$4='Прибыль в месяц'!$H$2,'Прибыль в месяц'!$H12,0))))</f>
        <v>105.60000000000001</v>
      </c>
      <c r="G14" s="137">
        <f>IF(G$4='Прибыль в месяц'!$B$2,'Прибыль в месяц'!$B12,IF(G$4='Прибыль в месяц'!$D$2,'Прибыль в месяц'!$D12,IF(G$4='Прибыль в месяц'!$F$2,'Прибыль в месяц'!$F12,IF(G$4='Прибыль в месяц'!$H$2,'Прибыль в месяц'!$H12,0))))</f>
        <v>105.60000000000001</v>
      </c>
      <c r="H14" s="137">
        <f>IF(H$4='Прибыль в месяц'!$B$2,'Прибыль в месяц'!$B12,IF(H$4='Прибыль в месяц'!$D$2,'Прибыль в месяц'!$D12,IF(H$4='Прибыль в месяц'!$F$2,'Прибыль в месяц'!$F12,IF(H$4='Прибыль в месяц'!$H$2,'Прибыль в месяц'!$H12,0))))</f>
        <v>105.60000000000001</v>
      </c>
      <c r="I14" s="137">
        <f>IF(I$4='Прибыль в месяц'!$B$2,'Прибыль в месяц'!$B12,IF(I$4='Прибыль в месяц'!$D$2,'Прибыль в месяц'!$D12,IF(I$4='Прибыль в месяц'!$F$2,'Прибыль в месяц'!$F12,IF(I$4='Прибыль в месяц'!$H$2,'Прибыль в месяц'!$H12,0))))</f>
        <v>105.60000000000001</v>
      </c>
      <c r="J14" s="137">
        <f>IF(J$4='Прибыль в месяц'!$B$2,'Прибыль в месяц'!$B12,IF(J$4='Прибыль в месяц'!$D$2,'Прибыль в месяц'!$D12,IF(J$4='Прибыль в месяц'!$F$2,'Прибыль в месяц'!$F12,IF(J$4='Прибыль в месяц'!$H$2,'Прибыль в месяц'!$H12,0))))</f>
        <v>105.60000000000001</v>
      </c>
      <c r="K14" s="137">
        <f>IF(K$4='Прибыль в месяц'!$B$2,'Прибыль в месяц'!$B12,IF(K$4='Прибыль в месяц'!$D$2,'Прибыль в месяц'!$D12,IF(K$4='Прибыль в месяц'!$F$2,'Прибыль в месяц'!$F12,IF(K$4='Прибыль в месяц'!$H$2,'Прибыль в месяц'!$H12,0))))</f>
        <v>105.60000000000001</v>
      </c>
      <c r="L14" s="137">
        <f>IF(L$4='Прибыль в месяц'!$B$2,'Прибыль в месяц'!$B12,IF(L$4='Прибыль в месяц'!$D$2,'Прибыль в месяц'!$D12,IF(L$4='Прибыль в месяц'!$F$2,'Прибыль в месяц'!$F12,IF(L$4='Прибыль в месяц'!$H$2,'Прибыль в месяц'!$H12,0))))</f>
        <v>105.60000000000001</v>
      </c>
      <c r="M14" s="138">
        <f>IF(M$4='Прибыль в месяц'!$B$2,'Прибыль в месяц'!$B12,IF(M$4='Прибыль в месяц'!$D$2,'Прибыль в месяц'!$D12,IF(M$4='Прибыль в месяц'!$F$2,'Прибыль в месяц'!$F12,IF(M$4='Прибыль в месяц'!$H$2,'Прибыль в месяц'!$H12,0))))</f>
        <v>105.60000000000001</v>
      </c>
      <c r="N14" s="139">
        <f t="shared" si="9"/>
        <v>1036.8000000000002</v>
      </c>
      <c r="O14" s="140">
        <f>IF(O$4='Прибыль в месяц'!$B$2,'Прибыль в месяц'!$B12,IF(O$4='Прибыль в месяц'!$D$2,'Прибыль в месяц'!$D12,IF(O$4='Прибыль в месяц'!$F$2,'Прибыль в месяц'!$F12,IF(O$4='Прибыль в месяц'!$H$2,'Прибыль в месяц'!$H12,0))))</f>
        <v>105.60000000000001</v>
      </c>
      <c r="P14" s="137">
        <f>IF(P$4='Прибыль в месяц'!$B$2,'Прибыль в месяц'!$B12,IF(P$4='Прибыль в месяц'!$D$2,'Прибыль в месяц'!$D12,IF(P$4='Прибыль в месяц'!$F$2,'Прибыль в месяц'!$F12,IF(P$4='Прибыль в месяц'!$H$2,'Прибыль в месяц'!$H12,0))))</f>
        <v>105.60000000000001</v>
      </c>
      <c r="Q14" s="137">
        <f>IF(Q$4='Прибыль в месяц'!$B$2,'Прибыль в месяц'!$B12,IF(Q$4='Прибыль в месяц'!$D$2,'Прибыль в месяц'!$D12,IF(Q$4='Прибыль в месяц'!$F$2,'Прибыль в месяц'!$F12,IF(Q$4='Прибыль в месяц'!$H$2,'Прибыль в месяц'!$H12,0))))</f>
        <v>105.60000000000001</v>
      </c>
      <c r="R14" s="137">
        <f>IF(R$4='Прибыль в месяц'!$B$2,'Прибыль в месяц'!$B12,IF(R$4='Прибыль в месяц'!$D$2,'Прибыль в месяц'!$D12,IF(R$4='Прибыль в месяц'!$F$2,'Прибыль в месяц'!$F12,IF(R$4='Прибыль в месяц'!$H$2,'Прибыль в месяц'!$H12,0))))</f>
        <v>105.60000000000001</v>
      </c>
      <c r="S14" s="137">
        <f>IF(S$4='Прибыль в месяц'!$B$2,'Прибыль в месяц'!$B12,IF(S$4='Прибыль в месяц'!$D$2,'Прибыль в месяц'!$D12,IF(S$4='Прибыль в месяц'!$F$2,'Прибыль в месяц'!$F12,IF(S$4='Прибыль в месяц'!$H$2,'Прибыль в месяц'!$H12,0))))</f>
        <v>105.60000000000001</v>
      </c>
      <c r="T14" s="137">
        <f>IF(T$4='Прибыль в месяц'!$B$2,'Прибыль в месяц'!$B12,IF(T$4='Прибыль в месяц'!$D$2,'Прибыль в месяц'!$D12,IF(T$4='Прибыль в месяц'!$F$2,'Прибыль в месяц'!$F12,IF(T$4='Прибыль в месяц'!$H$2,'Прибыль в месяц'!$H12,0))))</f>
        <v>105.60000000000001</v>
      </c>
      <c r="U14" s="137">
        <f>IF(U$4='Прибыль в месяц'!$B$2,'Прибыль в месяц'!$B12,IF(U$4='Прибыль в месяц'!$D$2,'Прибыль в месяц'!$D12,IF(U$4='Прибыль в месяц'!$F$2,'Прибыль в месяц'!$F12,IF(U$4='Прибыль в месяц'!$H$2,'Прибыль в месяц'!$H12,0))))</f>
        <v>105.60000000000001</v>
      </c>
      <c r="V14" s="137">
        <f>IF(V$4='Прибыль в месяц'!$B$2,'Прибыль в месяц'!$B12,IF(V$4='Прибыль в месяц'!$D$2,'Прибыль в месяц'!$D12,IF(V$4='Прибыль в месяц'!$F$2,'Прибыль в месяц'!$F12,IF(V$4='Прибыль в месяц'!$H$2,'Прибыль в месяц'!$H12,0))))</f>
        <v>105.60000000000001</v>
      </c>
      <c r="W14" s="137">
        <f>IF(W$4='Прибыль в месяц'!$B$2,'Прибыль в месяц'!$B12,IF(W$4='Прибыль в месяц'!$D$2,'Прибыль в месяц'!$D12,IF(W$4='Прибыль в месяц'!$F$2,'Прибыль в месяц'!$F12,IF(W$4='Прибыль в месяц'!$H$2,'Прибыль в месяц'!$H12,0))))</f>
        <v>105.60000000000001</v>
      </c>
      <c r="X14" s="137">
        <f>IF(X$4='Прибыль в месяц'!$B$2,'Прибыль в месяц'!$B12,IF(X$4='Прибыль в месяц'!$D$2,'Прибыль в месяц'!$D12,IF(X$4='Прибыль в месяц'!$F$2,'Прибыль в месяц'!$F12,IF(X$4='Прибыль в месяц'!$H$2,'Прибыль в месяц'!$H12,0))))</f>
        <v>105.60000000000001</v>
      </c>
      <c r="Y14" s="137">
        <f>IF(Y$4='Прибыль в месяц'!$B$2,'Прибыль в месяц'!$B12,IF(Y$4='Прибыль в месяц'!$D$2,'Прибыль в месяц'!$D12,IF(Y$4='Прибыль в месяц'!$F$2,'Прибыль в месяц'!$F12,IF(Y$4='Прибыль в месяц'!$H$2,'Прибыль в месяц'!$H12,0))))</f>
        <v>105.60000000000001</v>
      </c>
      <c r="Z14" s="137">
        <f>IF(Z$4='Прибыль в месяц'!$B$2,'Прибыль в месяц'!$B12,IF(Z$4='Прибыль в месяц'!$D$2,'Прибыль в месяц'!$D12,IF(Z$4='Прибыль в месяц'!$F$2,'Прибыль в месяц'!$F12,IF(Z$4='Прибыль в месяц'!$H$2,'Прибыль в месяц'!$H12,0))))</f>
        <v>105.60000000000001</v>
      </c>
      <c r="AA14" s="139">
        <f t="shared" si="10"/>
        <v>1267.1999999999998</v>
      </c>
      <c r="AB14" s="137">
        <f>IF(AB$4='Прибыль в месяц'!$B$2,'Прибыль в месяц'!$B12,IF(AB$4='Прибыль в месяц'!$D$2,'Прибыль в месяц'!$D12,IF(AB$4='Прибыль в месяц'!$F$2,'Прибыль в месяц'!$F12,IF(AB$4='Прибыль в месяц'!$H$2,'Прибыль в месяц'!$H12,0))))</f>
        <v>105.60000000000001</v>
      </c>
      <c r="AC14" s="137">
        <f>IF(AC$4='Прибыль в месяц'!$B$2,'Прибыль в месяц'!$B12,IF(AC$4='Прибыль в месяц'!$D$2,'Прибыль в месяц'!$D12,IF(AC$4='Прибыль в месяц'!$F$2,'Прибыль в месяц'!$F12,IF(AC$4='Прибыль в месяц'!$H$2,'Прибыль в месяц'!$H12,0))))</f>
        <v>105.60000000000001</v>
      </c>
      <c r="AD14" s="137">
        <f>IF(AD$4='Прибыль в месяц'!$B$2,'Прибыль в месяц'!$B12,IF(AD$4='Прибыль в месяц'!$D$2,'Прибыль в месяц'!$D12,IF(AD$4='Прибыль в месяц'!$F$2,'Прибыль в месяц'!$F12,IF(AD$4='Прибыль в месяц'!$H$2,'Прибыль в месяц'!$H12,0))))</f>
        <v>105.60000000000001</v>
      </c>
      <c r="AE14" s="137">
        <f>IF(AE$4='Прибыль в месяц'!$B$2,'Прибыль в месяц'!$B12,IF(AE$4='Прибыль в месяц'!$D$2,'Прибыль в месяц'!$D12,IF(AE$4='Прибыль в месяц'!$F$2,'Прибыль в месяц'!$F12,IF(AE$4='Прибыль в месяц'!$H$2,'Прибыль в месяц'!$H12,0))))</f>
        <v>105.60000000000001</v>
      </c>
      <c r="AF14" s="137">
        <f>IF(AF$4='Прибыль в месяц'!$B$2,'Прибыль в месяц'!$B12,IF(AF$4='Прибыль в месяц'!$D$2,'Прибыль в месяц'!$D12,IF(AF$4='Прибыль в месяц'!$F$2,'Прибыль в месяц'!$F12,IF(AF$4='Прибыль в месяц'!$H$2,'Прибыль в месяц'!$H12,0))))</f>
        <v>105.60000000000001</v>
      </c>
      <c r="AG14" s="137">
        <f>IF(AG$4='Прибыль в месяц'!$B$2,'Прибыль в месяц'!$B12,IF(AG$4='Прибыль в месяц'!$D$2,'Прибыль в месяц'!$D12,IF(AG$4='Прибыль в месяц'!$F$2,'Прибыль в месяц'!$F12,IF(AG$4='Прибыль в месяц'!$H$2,'Прибыль в месяц'!$H12,0))))</f>
        <v>105.60000000000001</v>
      </c>
      <c r="AH14" s="137">
        <f>IF(AH$4='Прибыль в месяц'!$B$2,'Прибыль в месяц'!$B12,IF(AH$4='Прибыль в месяц'!$D$2,'Прибыль в месяц'!$D12,IF(AH$4='Прибыль в месяц'!$F$2,'Прибыль в месяц'!$F12,IF(AH$4='Прибыль в месяц'!$H$2,'Прибыль в месяц'!$H12,0))))</f>
        <v>105.60000000000001</v>
      </c>
      <c r="AI14" s="137">
        <f>IF(AI$4='Прибыль в месяц'!$B$2,'Прибыль в месяц'!$B12,IF(AI$4='Прибыль в месяц'!$D$2,'Прибыль в месяц'!$D12,IF(AI$4='Прибыль в месяц'!$F$2,'Прибыль в месяц'!$F12,IF(AI$4='Прибыль в месяц'!$H$2,'Прибыль в месяц'!$H12,0))))</f>
        <v>105.60000000000001</v>
      </c>
      <c r="AJ14" s="137">
        <f>IF(AJ$4='Прибыль в месяц'!$B$2,'Прибыль в месяц'!$B12,IF(AJ$4='Прибыль в месяц'!$D$2,'Прибыль в месяц'!$D12,IF(AJ$4='Прибыль в месяц'!$F$2,'Прибыль в месяц'!$F12,IF(AJ$4='Прибыль в месяц'!$H$2,'Прибыль в месяц'!$H12,0))))</f>
        <v>105.60000000000001</v>
      </c>
      <c r="AK14" s="137">
        <f>IF(AK$4='Прибыль в месяц'!$B$2,'Прибыль в месяц'!$B12,IF(AK$4='Прибыль в месяц'!$D$2,'Прибыль в месяц'!$D12,IF(AK$4='Прибыль в месяц'!$F$2,'Прибыль в месяц'!$F12,IF(AK$4='Прибыль в месяц'!$H$2,'Прибыль в месяц'!$H12,0))))</f>
        <v>105.60000000000001</v>
      </c>
      <c r="AL14" s="137">
        <f>IF(AL$4='Прибыль в месяц'!$B$2,'Прибыль в месяц'!$B12,IF(AL$4='Прибыль в месяц'!$D$2,'Прибыль в месяц'!$D12,IF(AL$4='Прибыль в месяц'!$F$2,'Прибыль в месяц'!$F12,IF(AL$4='Прибыль в месяц'!$H$2,'Прибыль в месяц'!$H12,0))))</f>
        <v>105.60000000000001</v>
      </c>
      <c r="AM14" s="137">
        <f>IF(AM$4='Прибыль в месяц'!$B$2,'Прибыль в месяц'!$B12,IF(AM$4='Прибыль в месяц'!$D$2,'Прибыль в месяц'!$D12,IF(AM$4='Прибыль в месяц'!$F$2,'Прибыль в месяц'!$F12,IF(AM$4='Прибыль в месяц'!$H$2,'Прибыль в месяц'!$H12,0))))</f>
        <v>105.60000000000001</v>
      </c>
      <c r="AN14" s="139">
        <f t="shared" si="11"/>
        <v>1267.1999999999998</v>
      </c>
      <c r="AO14" s="137">
        <f>IF(AO$4='Прибыль в месяц'!$B$2,'Прибыль в месяц'!$B12,IF(AO$4='Прибыль в месяц'!$D$2,'Прибыль в месяц'!$D12,IF(AO$4='Прибыль в месяц'!$F$2,'Прибыль в месяц'!$F12,IF(AO$4='Прибыль в месяц'!$H$2,'Прибыль в месяц'!$H12,0))))</f>
        <v>105.60000000000001</v>
      </c>
      <c r="AP14" s="137">
        <f>IF(AP$4='Прибыль в месяц'!$B$2,'Прибыль в месяц'!$B12,IF(AP$4='Прибыль в месяц'!$D$2,'Прибыль в месяц'!$D12,IF(AP$4='Прибыль в месяц'!$F$2,'Прибыль в месяц'!$F12,IF(AP$4='Прибыль в месяц'!$H$2,'Прибыль в месяц'!$H12,0))))</f>
        <v>105.60000000000001</v>
      </c>
      <c r="AQ14" s="137">
        <f>IF(AQ$4='Прибыль в месяц'!$B$2,'Прибыль в месяц'!$B12,IF(AQ$4='Прибыль в месяц'!$D$2,'Прибыль в месяц'!$D12,IF(AQ$4='Прибыль в месяц'!$F$2,'Прибыль в месяц'!$F12,IF(AQ$4='Прибыль в месяц'!$H$2,'Прибыль в месяц'!$H12,0))))</f>
        <v>105.60000000000001</v>
      </c>
      <c r="AR14" s="137">
        <f>IF(AR$4='Прибыль в месяц'!$B$2,'Прибыль в месяц'!$B12,IF(AR$4='Прибыль в месяц'!$D$2,'Прибыль в месяц'!$D12,IF(AR$4='Прибыль в месяц'!$F$2,'Прибыль в месяц'!$F12,IF(AR$4='Прибыль в месяц'!$H$2,'Прибыль в месяц'!$H12,0))))</f>
        <v>105.60000000000001</v>
      </c>
      <c r="AS14" s="137">
        <f>IF(AS$4='Прибыль в месяц'!$B$2,'Прибыль в месяц'!$B12,IF(AS$4='Прибыль в месяц'!$D$2,'Прибыль в месяц'!$D12,IF(AS$4='Прибыль в месяц'!$F$2,'Прибыль в месяц'!$F12,IF(AS$4='Прибыль в месяц'!$H$2,'Прибыль в месяц'!$H12,0))))</f>
        <v>105.60000000000001</v>
      </c>
      <c r="AT14" s="137">
        <f>IF(AT$4='Прибыль в месяц'!$B$2,'Прибыль в месяц'!$B12,IF(AT$4='Прибыль в месяц'!$D$2,'Прибыль в месяц'!$D12,IF(AT$4='Прибыль в месяц'!$F$2,'Прибыль в месяц'!$F12,IF(AT$4='Прибыль в месяц'!$H$2,'Прибыль в месяц'!$H12,0))))</f>
        <v>105.60000000000001</v>
      </c>
      <c r="AU14" s="137">
        <f>IF(AU$4='Прибыль в месяц'!$B$2,'Прибыль в месяц'!$B12,IF(AU$4='Прибыль в месяц'!$D$2,'Прибыль в месяц'!$D12,IF(AU$4='Прибыль в месяц'!$F$2,'Прибыль в месяц'!$F12,IF(AU$4='Прибыль в месяц'!$H$2,'Прибыль в месяц'!$H12,0))))</f>
        <v>105.60000000000001</v>
      </c>
      <c r="AV14" s="137">
        <f>IF(AV$4='Прибыль в месяц'!$B$2,'Прибыль в месяц'!$B12,IF(AV$4='Прибыль в месяц'!$D$2,'Прибыль в месяц'!$D12,IF(AV$4='Прибыль в месяц'!$F$2,'Прибыль в месяц'!$F12,IF(AV$4='Прибыль в месяц'!$H$2,'Прибыль в месяц'!$H12,0))))</f>
        <v>105.60000000000001</v>
      </c>
      <c r="AW14" s="137">
        <f>IF(AW$4='Прибыль в месяц'!$B$2,'Прибыль в месяц'!$B12,IF(AW$4='Прибыль в месяц'!$D$2,'Прибыль в месяц'!$D12,IF(AW$4='Прибыль в месяц'!$F$2,'Прибыль в месяц'!$F12,IF(AW$4='Прибыль в месяц'!$H$2,'Прибыль в месяц'!$H12,0))))</f>
        <v>105.60000000000001</v>
      </c>
      <c r="AX14" s="137">
        <f>IF(AX$4='Прибыль в месяц'!$B$2,'Прибыль в месяц'!$B12,IF(AX$4='Прибыль в месяц'!$D$2,'Прибыль в месяц'!$D12,IF(AX$4='Прибыль в месяц'!$F$2,'Прибыль в месяц'!$F12,IF(AX$4='Прибыль в месяц'!$H$2,'Прибыль в месяц'!$H12,0))))</f>
        <v>105.60000000000001</v>
      </c>
      <c r="AY14" s="137">
        <f>IF(AY$4='Прибыль в месяц'!$B$2,'Прибыль в месяц'!$B12,IF(AY$4='Прибыль в месяц'!$D$2,'Прибыль в месяц'!$D12,IF(AY$4='Прибыль в месяц'!$F$2,'Прибыль в месяц'!$F12,IF(AY$4='Прибыль в месяц'!$H$2,'Прибыль в месяц'!$H12,0))))</f>
        <v>105.60000000000001</v>
      </c>
      <c r="AZ14" s="137">
        <f>IF(AZ$4='Прибыль в месяц'!$B$2,'Прибыль в месяц'!$B12,IF(AZ$4='Прибыль в месяц'!$D$2,'Прибыль в месяц'!$D12,IF(AZ$4='Прибыль в месяц'!$F$2,'Прибыль в месяц'!$F12,IF(AZ$4='Прибыль в месяц'!$H$2,'Прибыль в месяц'!$H12,0))))</f>
        <v>105.60000000000001</v>
      </c>
      <c r="BA14" s="139">
        <f t="shared" si="12"/>
        <v>1267.1999999999998</v>
      </c>
      <c r="BB14" s="137">
        <f>IF(BB$4='Прибыль в месяц'!$B$2,'Прибыль в месяц'!$B12,IF(BB$4='Прибыль в месяц'!$D$2,'Прибыль в месяц'!$D12,IF(BB$4='Прибыль в месяц'!$F$2,'Прибыль в месяц'!$F12,IF(BB$4='Прибыль в месяц'!$H$2,'Прибыль в месяц'!$H12,0))))</f>
        <v>105.60000000000001</v>
      </c>
      <c r="BC14" s="137">
        <f>IF(BC$4='Прибыль в месяц'!$B$2,'Прибыль в месяц'!$B12,IF(BC$4='Прибыль в месяц'!$D$2,'Прибыль в месяц'!$D12,IF(BC$4='Прибыль в месяц'!$F$2,'Прибыль в месяц'!$F12,IF(BC$4='Прибыль в месяц'!$H$2,'Прибыль в месяц'!$H12,0))))</f>
        <v>105.60000000000001</v>
      </c>
      <c r="BD14" s="137">
        <f>IF(BD$4='Прибыль в месяц'!$B$2,'Прибыль в месяц'!$B12,IF(BD$4='Прибыль в месяц'!$D$2,'Прибыль в месяц'!$D12,IF(BD$4='Прибыль в месяц'!$F$2,'Прибыль в месяц'!$F12,IF(BD$4='Прибыль в месяц'!$H$2,'Прибыль в месяц'!$H12,0))))</f>
        <v>105.60000000000001</v>
      </c>
      <c r="BE14" s="137">
        <f>IF(BE$4='Прибыль в месяц'!$B$2,'Прибыль в месяц'!$B12,IF(BE$4='Прибыль в месяц'!$D$2,'Прибыль в месяц'!$D12,IF(BE$4='Прибыль в месяц'!$F$2,'Прибыль в месяц'!$F12,IF(BE$4='Прибыль в месяц'!$H$2,'Прибыль в месяц'!$H12,0))))</f>
        <v>105.60000000000001</v>
      </c>
      <c r="BF14" s="137">
        <f>IF(BF$4='Прибыль в месяц'!$B$2,'Прибыль в месяц'!$B12,IF(BF$4='Прибыль в месяц'!$D$2,'Прибыль в месяц'!$D12,IF(BF$4='Прибыль в месяц'!$F$2,'Прибыль в месяц'!$F12,IF(BF$4='Прибыль в месяц'!$H$2,'Прибыль в месяц'!$H12,0))))</f>
        <v>105.60000000000001</v>
      </c>
      <c r="BG14" s="137">
        <f>IF(BG$4='Прибыль в месяц'!$B$2,'Прибыль в месяц'!$B12,IF(BG$4='Прибыль в месяц'!$D$2,'Прибыль в месяц'!$D12,IF(BG$4='Прибыль в месяц'!$F$2,'Прибыль в месяц'!$F12,IF(BG$4='Прибыль в месяц'!$H$2,'Прибыль в месяц'!$H12,0))))</f>
        <v>105.60000000000001</v>
      </c>
      <c r="BH14" s="137">
        <f>IF(BH$4='Прибыль в месяц'!$B$2,'Прибыль в месяц'!$B12,IF(BH$4='Прибыль в месяц'!$D$2,'Прибыль в месяц'!$D12,IF(BH$4='Прибыль в месяц'!$F$2,'Прибыль в месяц'!$F12,IF(BH$4='Прибыль в месяц'!$H$2,'Прибыль в месяц'!$H12,0))))</f>
        <v>105.60000000000001</v>
      </c>
      <c r="BI14" s="137">
        <f>IF(BI$4='Прибыль в месяц'!$B$2,'Прибыль в месяц'!$B12,IF(BI$4='Прибыль в месяц'!$D$2,'Прибыль в месяц'!$D12,IF(BI$4='Прибыль в месяц'!$F$2,'Прибыль в месяц'!$F12,IF(BI$4='Прибыль в месяц'!$H$2,'Прибыль в месяц'!$H12,0))))</f>
        <v>105.60000000000001</v>
      </c>
      <c r="BJ14" s="137">
        <f>IF(BJ$4='Прибыль в месяц'!$B$2,'Прибыль в месяц'!$B12,IF(BJ$4='Прибыль в месяц'!$D$2,'Прибыль в месяц'!$D12,IF(BJ$4='Прибыль в месяц'!$F$2,'Прибыль в месяц'!$F12,IF(BJ$4='Прибыль в месяц'!$H$2,'Прибыль в месяц'!$H12,0))))</f>
        <v>105.60000000000001</v>
      </c>
      <c r="BK14" s="137">
        <f>IF(BK$4='Прибыль в месяц'!$B$2,'Прибыль в месяц'!$B12,IF(BK$4='Прибыль в месяц'!$D$2,'Прибыль в месяц'!$D12,IF(BK$4='Прибыль в месяц'!$F$2,'Прибыль в месяц'!$F12,IF(BK$4='Прибыль в месяц'!$H$2,'Прибыль в месяц'!$H12,0))))</f>
        <v>105.60000000000001</v>
      </c>
      <c r="BL14" s="137">
        <f>IF(BL$4='Прибыль в месяц'!$B$2,'Прибыль в месяц'!$B12,IF(BL$4='Прибыль в месяц'!$D$2,'Прибыль в месяц'!$D12,IF(BL$4='Прибыль в месяц'!$F$2,'Прибыль в месяц'!$F12,IF(BL$4='Прибыль в месяц'!$H$2,'Прибыль в месяц'!$H12,0))))</f>
        <v>105.60000000000001</v>
      </c>
      <c r="BM14" s="137">
        <f>IF(BM$4='Прибыль в месяц'!$B$2,'Прибыль в месяц'!$B12,IF(BM$4='Прибыль в месяц'!$D$2,'Прибыль в месяц'!$D12,IF(BM$4='Прибыль в месяц'!$F$2,'Прибыль в месяц'!$F12,IF(BM$4='Прибыль в месяц'!$H$2,'Прибыль в месяц'!$H12,0))))</f>
        <v>105.60000000000001</v>
      </c>
      <c r="BN14" s="139">
        <f t="shared" si="13"/>
        <v>1267.1999999999998</v>
      </c>
    </row>
    <row r="15" spans="1:66" ht="12.75">
      <c r="A15" s="126" t="s">
        <v>125</v>
      </c>
      <c r="B15" s="127">
        <f>IF(B$4='Прибыль в месяц'!B$2,'Прибыль в месяц'!B13,IF(B$4='Прибыль в месяц'!D$2,'Прибыль в месяц'!D13,IF(B$4='Прибыль в месяц'!F$2,'Прибыль в месяц'!F13,IF(B$4='Прибыль в месяц'!H$2,'Прибыль в месяц'!H13))))</f>
        <v>728.6400000000001</v>
      </c>
      <c r="C15" s="137">
        <f>IF(C$4='Прибыль в месяц'!$B$2,'Прибыль в месяц'!$B13,IF(C$4='Прибыль в месяц'!$D$2,'Прибыль в месяц'!$D13,IF(C$4='Прибыль в месяц'!$F$2,'Прибыль в месяц'!$F13,IF(C$4='Прибыль в месяц'!$H$2,'Прибыль в месяц'!$H13,0))))</f>
        <v>728.6400000000001</v>
      </c>
      <c r="D15" s="137">
        <f>IF(D$4='Прибыль в месяц'!$B$2,'Прибыль в месяц'!$B13,IF(D$4='Прибыль в месяц'!$D$2,'Прибыль в месяц'!$D13,IF(D$4='Прибыль в месяц'!$F$2,'Прибыль в месяц'!$F13,IF(D$4='Прибыль в месяц'!$H$2,'Прибыль в месяц'!$H13,0))))</f>
        <v>1092.9600000000003</v>
      </c>
      <c r="E15" s="137">
        <f>IF(E$4='Прибыль в месяц'!$B$2,'Прибыль в месяц'!$B13,IF(E$4='Прибыль в месяц'!$D$2,'Прибыль в месяц'!$D13,IF(E$4='Прибыль в месяц'!$F$2,'Прибыль в месяц'!$F13,IF(E$4='Прибыль в месяц'!$H$2,'Прибыль в месяц'!$H13,0))))</f>
        <v>1092.9600000000003</v>
      </c>
      <c r="F15" s="137">
        <f>IF(F$4='Прибыль в месяц'!$B$2,'Прибыль в месяц'!$B13,IF(F$4='Прибыль в месяц'!$D$2,'Прибыль в месяц'!$D13,IF(F$4='Прибыль в месяц'!$F$2,'Прибыль в месяц'!$F13,IF(F$4='Прибыль в месяц'!$H$2,'Прибыль в месяц'!$H13,0))))</f>
        <v>2003.7600000000002</v>
      </c>
      <c r="G15" s="137">
        <f>IF(G$4='Прибыль в месяц'!$B$2,'Прибыль в месяц'!$B13,IF(G$4='Прибыль в месяц'!$D$2,'Прибыль в месяц'!$D13,IF(G$4='Прибыль в месяц'!$F$2,'Прибыль в месяц'!$F13,IF(G$4='Прибыль в месяц'!$H$2,'Прибыль в месяц'!$H13,0))))</f>
        <v>2003.7600000000002</v>
      </c>
      <c r="H15" s="137">
        <f>IF(H$4='Прибыль в месяц'!$B$2,'Прибыль в месяц'!$B13,IF(H$4='Прибыль в месяц'!$D$2,'Прибыль в месяц'!$D13,IF(H$4='Прибыль в месяц'!$F$2,'Прибыль в месяц'!$F13,IF(H$4='Прибыль в месяц'!$H$2,'Прибыль в месяц'!$H13,0))))</f>
        <v>2003.7600000000002</v>
      </c>
      <c r="I15" s="137">
        <f>IF(I$4='Прибыль в месяц'!$B$2,'Прибыль в месяц'!$B13,IF(I$4='Прибыль в месяц'!$D$2,'Прибыль в месяц'!$D13,IF(I$4='Прибыль в месяц'!$F$2,'Прибыль в месяц'!$F13,IF(I$4='Прибыль в месяц'!$H$2,'Прибыль в месяц'!$H13,0))))</f>
        <v>2003.7600000000002</v>
      </c>
      <c r="J15" s="137">
        <f>IF(J$4='Прибыль в месяц'!$B$2,'Прибыль в месяц'!$B13,IF(J$4='Прибыль в месяц'!$D$2,'Прибыль в месяц'!$D13,IF(J$4='Прибыль в месяц'!$F$2,'Прибыль в месяц'!$F13,IF(J$4='Прибыль в месяц'!$H$2,'Прибыль в месяц'!$H13,0))))</f>
        <v>2003.7600000000002</v>
      </c>
      <c r="K15" s="137">
        <f>IF(K$4='Прибыль в месяц'!$B$2,'Прибыль в месяц'!$B13,IF(K$4='Прибыль в месяц'!$D$2,'Прибыль в месяц'!$D13,IF(K$4='Прибыль в месяц'!$F$2,'Прибыль в месяц'!$F13,IF(K$4='Прибыль в месяц'!$H$2,'Прибыль в месяц'!$H13,0))))</f>
        <v>2003.7600000000002</v>
      </c>
      <c r="L15" s="137">
        <f>IF(L$4='Прибыль в месяц'!$B$2,'Прибыль в месяц'!$B13,IF(L$4='Прибыль в месяц'!$D$2,'Прибыль в месяц'!$D13,IF(L$4='Прибыль в месяц'!$F$2,'Прибыль в месяц'!$F13,IF(L$4='Прибыль в месяц'!$H$2,'Прибыль в месяц'!$H13,0))))</f>
        <v>2003.7600000000002</v>
      </c>
      <c r="M15" s="138">
        <f>IF(M$4='Прибыль в месяц'!$B$2,'Прибыль в месяц'!$B13,IF(M$4='Прибыль в месяц'!$D$2,'Прибыль в месяц'!$D13,IF(M$4='Прибыль в месяц'!$F$2,'Прибыль в месяц'!$F13,IF(M$4='Прибыль в месяц'!$H$2,'Прибыль в месяц'!$H13,0))))</f>
        <v>2003.7600000000002</v>
      </c>
      <c r="N15" s="139">
        <f t="shared" si="9"/>
        <v>19673.280000000006</v>
      </c>
      <c r="O15" s="140">
        <f>IF(O$4='Прибыль в месяц'!$B$2,'Прибыль в месяц'!$B13,IF(O$4='Прибыль в месяц'!$D$2,'Прибыль в месяц'!$D13,IF(O$4='Прибыль в месяц'!$F$2,'Прибыль в месяц'!$F13,IF(O$4='Прибыль в месяц'!$H$2,'Прибыль в месяц'!$H13,0))))</f>
        <v>2003.7600000000002</v>
      </c>
      <c r="P15" s="137">
        <f>IF(P$4='Прибыль в месяц'!$B$2,'Прибыль в месяц'!$B13,IF(P$4='Прибыль в месяц'!$D$2,'Прибыль в месяц'!$D13,IF(P$4='Прибыль в месяц'!$F$2,'Прибыль в месяц'!$F13,IF(P$4='Прибыль в месяц'!$H$2,'Прибыль в месяц'!$H13,0))))</f>
        <v>2003.7600000000002</v>
      </c>
      <c r="Q15" s="137">
        <f>IF(Q$4='Прибыль в месяц'!$B$2,'Прибыль в месяц'!$B13,IF(Q$4='Прибыль в месяц'!$D$2,'Прибыль в месяц'!$D13,IF(Q$4='Прибыль в месяц'!$F$2,'Прибыль в месяц'!$F13,IF(Q$4='Прибыль в месяц'!$H$2,'Прибыль в месяц'!$H13,0))))</f>
        <v>2003.7600000000002</v>
      </c>
      <c r="R15" s="137">
        <f>IF(R$4='Прибыль в месяц'!$B$2,'Прибыль в месяц'!$B13,IF(R$4='Прибыль в месяц'!$D$2,'Прибыль в месяц'!$D13,IF(R$4='Прибыль в месяц'!$F$2,'Прибыль в месяц'!$F13,IF(R$4='Прибыль в месяц'!$H$2,'Прибыль в месяц'!$H13,0))))</f>
        <v>2003.7600000000002</v>
      </c>
      <c r="S15" s="137">
        <f>IF(S$4='Прибыль в месяц'!$B$2,'Прибыль в месяц'!$B13,IF(S$4='Прибыль в месяц'!$D$2,'Прибыль в месяц'!$D13,IF(S$4='Прибыль в месяц'!$F$2,'Прибыль в месяц'!$F13,IF(S$4='Прибыль в месяц'!$H$2,'Прибыль в месяц'!$H13,0))))</f>
        <v>2003.7600000000002</v>
      </c>
      <c r="T15" s="137">
        <f>IF(T$4='Прибыль в месяц'!$B$2,'Прибыль в месяц'!$B13,IF(T$4='Прибыль в месяц'!$D$2,'Прибыль в месяц'!$D13,IF(T$4='Прибыль в месяц'!$F$2,'Прибыль в месяц'!$F13,IF(T$4='Прибыль в месяц'!$H$2,'Прибыль в месяц'!$H13,0))))</f>
        <v>2003.7600000000002</v>
      </c>
      <c r="U15" s="137">
        <f>IF(U$4='Прибыль в месяц'!$B$2,'Прибыль в месяц'!$B13,IF(U$4='Прибыль в месяц'!$D$2,'Прибыль в месяц'!$D13,IF(U$4='Прибыль в месяц'!$F$2,'Прибыль в месяц'!$F13,IF(U$4='Прибыль в месяц'!$H$2,'Прибыль в месяц'!$H13,0))))</f>
        <v>2003.7600000000002</v>
      </c>
      <c r="V15" s="137">
        <f>IF(V$4='Прибыль в месяц'!$B$2,'Прибыль в месяц'!$B13,IF(V$4='Прибыль в месяц'!$D$2,'Прибыль в месяц'!$D13,IF(V$4='Прибыль в месяц'!$F$2,'Прибыль в месяц'!$F13,IF(V$4='Прибыль в месяц'!$H$2,'Прибыль в месяц'!$H13,0))))</f>
        <v>2003.7600000000002</v>
      </c>
      <c r="W15" s="137">
        <f>IF(W$4='Прибыль в месяц'!$B$2,'Прибыль в месяц'!$B13,IF(W$4='Прибыль в месяц'!$D$2,'Прибыль в месяц'!$D13,IF(W$4='Прибыль в месяц'!$F$2,'Прибыль в месяц'!$F13,IF(W$4='Прибыль в месяц'!$H$2,'Прибыль в месяц'!$H13,0))))</f>
        <v>2003.7600000000002</v>
      </c>
      <c r="X15" s="137">
        <f>IF(X$4='Прибыль в месяц'!$B$2,'Прибыль в месяц'!$B13,IF(X$4='Прибыль в месяц'!$D$2,'Прибыль в месяц'!$D13,IF(X$4='Прибыль в месяц'!$F$2,'Прибыль в месяц'!$F13,IF(X$4='Прибыль в месяц'!$H$2,'Прибыль в месяц'!$H13,0))))</f>
        <v>2003.7600000000002</v>
      </c>
      <c r="Y15" s="137">
        <f>IF(Y$4='Прибыль в месяц'!$B$2,'Прибыль в месяц'!$B13,IF(Y$4='Прибыль в месяц'!$D$2,'Прибыль в месяц'!$D13,IF(Y$4='Прибыль в месяц'!$F$2,'Прибыль в месяц'!$F13,IF(Y$4='Прибыль в месяц'!$H$2,'Прибыль в месяц'!$H13,0))))</f>
        <v>2003.7600000000002</v>
      </c>
      <c r="Z15" s="137">
        <f>IF(Z$4='Прибыль в месяц'!$B$2,'Прибыль в месяц'!$B13,IF(Z$4='Прибыль в месяц'!$D$2,'Прибыль в месяц'!$D13,IF(Z$4='Прибыль в месяц'!$F$2,'Прибыль в месяц'!$F13,IF(Z$4='Прибыль в месяц'!$H$2,'Прибыль в месяц'!$H13,0))))</f>
        <v>2003.7600000000002</v>
      </c>
      <c r="AA15" s="139">
        <f t="shared" si="10"/>
        <v>24045.12000000001</v>
      </c>
      <c r="AB15" s="137">
        <f>IF(AB$4='Прибыль в месяц'!$B$2,'Прибыль в месяц'!$B13,IF(AB$4='Прибыль в месяц'!$D$2,'Прибыль в месяц'!$D13,IF(AB$4='Прибыль в месяц'!$F$2,'Прибыль в месяц'!$F13,IF(AB$4='Прибыль в месяц'!$H$2,'Прибыль в месяц'!$H13,0))))</f>
        <v>2003.7600000000002</v>
      </c>
      <c r="AC15" s="137">
        <f>IF(AC$4='Прибыль в месяц'!$B$2,'Прибыль в месяц'!$B13,IF(AC$4='Прибыль в месяц'!$D$2,'Прибыль в месяц'!$D13,IF(AC$4='Прибыль в месяц'!$F$2,'Прибыль в месяц'!$F13,IF(AC$4='Прибыль в месяц'!$H$2,'Прибыль в месяц'!$H13,0))))</f>
        <v>2003.7600000000002</v>
      </c>
      <c r="AD15" s="137">
        <f>IF(AD$4='Прибыль в месяц'!$B$2,'Прибыль в месяц'!$B13,IF(AD$4='Прибыль в месяц'!$D$2,'Прибыль в месяц'!$D13,IF(AD$4='Прибыль в месяц'!$F$2,'Прибыль в месяц'!$F13,IF(AD$4='Прибыль в месяц'!$H$2,'Прибыль в месяц'!$H13,0))))</f>
        <v>2003.7600000000002</v>
      </c>
      <c r="AE15" s="137">
        <f>IF(AE$4='Прибыль в месяц'!$B$2,'Прибыль в месяц'!$B13,IF(AE$4='Прибыль в месяц'!$D$2,'Прибыль в месяц'!$D13,IF(AE$4='Прибыль в месяц'!$F$2,'Прибыль в месяц'!$F13,IF(AE$4='Прибыль в месяц'!$H$2,'Прибыль в месяц'!$H13,0))))</f>
        <v>2003.7600000000002</v>
      </c>
      <c r="AF15" s="137">
        <f>IF(AF$4='Прибыль в месяц'!$B$2,'Прибыль в месяц'!$B13,IF(AF$4='Прибыль в месяц'!$D$2,'Прибыль в месяц'!$D13,IF(AF$4='Прибыль в месяц'!$F$2,'Прибыль в месяц'!$F13,IF(AF$4='Прибыль в месяц'!$H$2,'Прибыль в месяц'!$H13,0))))</f>
        <v>2003.7600000000002</v>
      </c>
      <c r="AG15" s="137">
        <f>IF(AG$4='Прибыль в месяц'!$B$2,'Прибыль в месяц'!$B13,IF(AG$4='Прибыль в месяц'!$D$2,'Прибыль в месяц'!$D13,IF(AG$4='Прибыль в месяц'!$F$2,'Прибыль в месяц'!$F13,IF(AG$4='Прибыль в месяц'!$H$2,'Прибыль в месяц'!$H13,0))))</f>
        <v>2003.7600000000002</v>
      </c>
      <c r="AH15" s="137">
        <f>IF(AH$4='Прибыль в месяц'!$B$2,'Прибыль в месяц'!$B13,IF(AH$4='Прибыль в месяц'!$D$2,'Прибыль в месяц'!$D13,IF(AH$4='Прибыль в месяц'!$F$2,'Прибыль в месяц'!$F13,IF(AH$4='Прибыль в месяц'!$H$2,'Прибыль в месяц'!$H13,0))))</f>
        <v>2003.7600000000002</v>
      </c>
      <c r="AI15" s="137">
        <f>IF(AI$4='Прибыль в месяц'!$B$2,'Прибыль в месяц'!$B13,IF(AI$4='Прибыль в месяц'!$D$2,'Прибыль в месяц'!$D13,IF(AI$4='Прибыль в месяц'!$F$2,'Прибыль в месяц'!$F13,IF(AI$4='Прибыль в месяц'!$H$2,'Прибыль в месяц'!$H13,0))))</f>
        <v>2003.7600000000002</v>
      </c>
      <c r="AJ15" s="137">
        <f>IF(AJ$4='Прибыль в месяц'!$B$2,'Прибыль в месяц'!$B13,IF(AJ$4='Прибыль в месяц'!$D$2,'Прибыль в месяц'!$D13,IF(AJ$4='Прибыль в месяц'!$F$2,'Прибыль в месяц'!$F13,IF(AJ$4='Прибыль в месяц'!$H$2,'Прибыль в месяц'!$H13,0))))</f>
        <v>2003.7600000000002</v>
      </c>
      <c r="AK15" s="137">
        <f>IF(AK$4='Прибыль в месяц'!$B$2,'Прибыль в месяц'!$B13,IF(AK$4='Прибыль в месяц'!$D$2,'Прибыль в месяц'!$D13,IF(AK$4='Прибыль в месяц'!$F$2,'Прибыль в месяц'!$F13,IF(AK$4='Прибыль в месяц'!$H$2,'Прибыль в месяц'!$H13,0))))</f>
        <v>2003.7600000000002</v>
      </c>
      <c r="AL15" s="137">
        <f>IF(AL$4='Прибыль в месяц'!$B$2,'Прибыль в месяц'!$B13,IF(AL$4='Прибыль в месяц'!$D$2,'Прибыль в месяц'!$D13,IF(AL$4='Прибыль в месяц'!$F$2,'Прибыль в месяц'!$F13,IF(AL$4='Прибыль в месяц'!$H$2,'Прибыль в месяц'!$H13,0))))</f>
        <v>2003.7600000000002</v>
      </c>
      <c r="AM15" s="137">
        <f>IF(AM$4='Прибыль в месяц'!$B$2,'Прибыль в месяц'!$B13,IF(AM$4='Прибыль в месяц'!$D$2,'Прибыль в месяц'!$D13,IF(AM$4='Прибыль в месяц'!$F$2,'Прибыль в месяц'!$F13,IF(AM$4='Прибыль в месяц'!$H$2,'Прибыль в месяц'!$H13,0))))</f>
        <v>2003.7600000000002</v>
      </c>
      <c r="AN15" s="139">
        <f t="shared" si="11"/>
        <v>24045.12000000001</v>
      </c>
      <c r="AO15" s="137">
        <f>IF(AO$4='Прибыль в месяц'!$B$2,'Прибыль в месяц'!$B13,IF(AO$4='Прибыль в месяц'!$D$2,'Прибыль в месяц'!$D13,IF(AO$4='Прибыль в месяц'!$F$2,'Прибыль в месяц'!$F13,IF(AO$4='Прибыль в месяц'!$H$2,'Прибыль в месяц'!$H13,0))))</f>
        <v>2003.7600000000002</v>
      </c>
      <c r="AP15" s="137">
        <f>IF(AP$4='Прибыль в месяц'!$B$2,'Прибыль в месяц'!$B13,IF(AP$4='Прибыль в месяц'!$D$2,'Прибыль в месяц'!$D13,IF(AP$4='Прибыль в месяц'!$F$2,'Прибыль в месяц'!$F13,IF(AP$4='Прибыль в месяц'!$H$2,'Прибыль в месяц'!$H13,0))))</f>
        <v>2003.7600000000002</v>
      </c>
      <c r="AQ15" s="137">
        <f>IF(AQ$4='Прибыль в месяц'!$B$2,'Прибыль в месяц'!$B13,IF(AQ$4='Прибыль в месяц'!$D$2,'Прибыль в месяц'!$D13,IF(AQ$4='Прибыль в месяц'!$F$2,'Прибыль в месяц'!$F13,IF(AQ$4='Прибыль в месяц'!$H$2,'Прибыль в месяц'!$H13,0))))</f>
        <v>2003.7600000000002</v>
      </c>
      <c r="AR15" s="137">
        <f>IF(AR$4='Прибыль в месяц'!$B$2,'Прибыль в месяц'!$B13,IF(AR$4='Прибыль в месяц'!$D$2,'Прибыль в месяц'!$D13,IF(AR$4='Прибыль в месяц'!$F$2,'Прибыль в месяц'!$F13,IF(AR$4='Прибыль в месяц'!$H$2,'Прибыль в месяц'!$H13,0))))</f>
        <v>2003.7600000000002</v>
      </c>
      <c r="AS15" s="137">
        <f>IF(AS$4='Прибыль в месяц'!$B$2,'Прибыль в месяц'!$B13,IF(AS$4='Прибыль в месяц'!$D$2,'Прибыль в месяц'!$D13,IF(AS$4='Прибыль в месяц'!$F$2,'Прибыль в месяц'!$F13,IF(AS$4='Прибыль в месяц'!$H$2,'Прибыль в месяц'!$H13,0))))</f>
        <v>2003.7600000000002</v>
      </c>
      <c r="AT15" s="137">
        <f>IF(AT$4='Прибыль в месяц'!$B$2,'Прибыль в месяц'!$B13,IF(AT$4='Прибыль в месяц'!$D$2,'Прибыль в месяц'!$D13,IF(AT$4='Прибыль в месяц'!$F$2,'Прибыль в месяц'!$F13,IF(AT$4='Прибыль в месяц'!$H$2,'Прибыль в месяц'!$H13,0))))</f>
        <v>2003.7600000000002</v>
      </c>
      <c r="AU15" s="137">
        <f>IF(AU$4='Прибыль в месяц'!$B$2,'Прибыль в месяц'!$B13,IF(AU$4='Прибыль в месяц'!$D$2,'Прибыль в месяц'!$D13,IF(AU$4='Прибыль в месяц'!$F$2,'Прибыль в месяц'!$F13,IF(AU$4='Прибыль в месяц'!$H$2,'Прибыль в месяц'!$H13,0))))</f>
        <v>2003.7600000000002</v>
      </c>
      <c r="AV15" s="137">
        <f>IF(AV$4='Прибыль в месяц'!$B$2,'Прибыль в месяц'!$B13,IF(AV$4='Прибыль в месяц'!$D$2,'Прибыль в месяц'!$D13,IF(AV$4='Прибыль в месяц'!$F$2,'Прибыль в месяц'!$F13,IF(AV$4='Прибыль в месяц'!$H$2,'Прибыль в месяц'!$H13,0))))</f>
        <v>2003.7600000000002</v>
      </c>
      <c r="AW15" s="137">
        <f>IF(AW$4='Прибыль в месяц'!$B$2,'Прибыль в месяц'!$B13,IF(AW$4='Прибыль в месяц'!$D$2,'Прибыль в месяц'!$D13,IF(AW$4='Прибыль в месяц'!$F$2,'Прибыль в месяц'!$F13,IF(AW$4='Прибыль в месяц'!$H$2,'Прибыль в месяц'!$H13,0))))</f>
        <v>2003.7600000000002</v>
      </c>
      <c r="AX15" s="137">
        <f>IF(AX$4='Прибыль в месяц'!$B$2,'Прибыль в месяц'!$B13,IF(AX$4='Прибыль в месяц'!$D$2,'Прибыль в месяц'!$D13,IF(AX$4='Прибыль в месяц'!$F$2,'Прибыль в месяц'!$F13,IF(AX$4='Прибыль в месяц'!$H$2,'Прибыль в месяц'!$H13,0))))</f>
        <v>2003.7600000000002</v>
      </c>
      <c r="AY15" s="137">
        <f>IF(AY$4='Прибыль в месяц'!$B$2,'Прибыль в месяц'!$B13,IF(AY$4='Прибыль в месяц'!$D$2,'Прибыль в месяц'!$D13,IF(AY$4='Прибыль в месяц'!$F$2,'Прибыль в месяц'!$F13,IF(AY$4='Прибыль в месяц'!$H$2,'Прибыль в месяц'!$H13,0))))</f>
        <v>2003.7600000000002</v>
      </c>
      <c r="AZ15" s="137">
        <f>IF(AZ$4='Прибыль в месяц'!$B$2,'Прибыль в месяц'!$B13,IF(AZ$4='Прибыль в месяц'!$D$2,'Прибыль в месяц'!$D13,IF(AZ$4='Прибыль в месяц'!$F$2,'Прибыль в месяц'!$F13,IF(AZ$4='Прибыль в месяц'!$H$2,'Прибыль в месяц'!$H13,0))))</f>
        <v>2003.7600000000002</v>
      </c>
      <c r="BA15" s="139">
        <f t="shared" si="12"/>
        <v>24045.12000000001</v>
      </c>
      <c r="BB15" s="137">
        <f>IF(BB$4='Прибыль в месяц'!$B$2,'Прибыль в месяц'!$B13,IF(BB$4='Прибыль в месяц'!$D$2,'Прибыль в месяц'!$D13,IF(BB$4='Прибыль в месяц'!$F$2,'Прибыль в месяц'!$F13,IF(BB$4='Прибыль в месяц'!$H$2,'Прибыль в месяц'!$H13,0))))</f>
        <v>2003.7600000000002</v>
      </c>
      <c r="BC15" s="137">
        <f>IF(BC$4='Прибыль в месяц'!$B$2,'Прибыль в месяц'!$B13,IF(BC$4='Прибыль в месяц'!$D$2,'Прибыль в месяц'!$D13,IF(BC$4='Прибыль в месяц'!$F$2,'Прибыль в месяц'!$F13,IF(BC$4='Прибыль в месяц'!$H$2,'Прибыль в месяц'!$H13,0))))</f>
        <v>2003.7600000000002</v>
      </c>
      <c r="BD15" s="137">
        <f>IF(BD$4='Прибыль в месяц'!$B$2,'Прибыль в месяц'!$B13,IF(BD$4='Прибыль в месяц'!$D$2,'Прибыль в месяц'!$D13,IF(BD$4='Прибыль в месяц'!$F$2,'Прибыль в месяц'!$F13,IF(BD$4='Прибыль в месяц'!$H$2,'Прибыль в месяц'!$H13,0))))</f>
        <v>2003.7600000000002</v>
      </c>
      <c r="BE15" s="137">
        <f>IF(BE$4='Прибыль в месяц'!$B$2,'Прибыль в месяц'!$B13,IF(BE$4='Прибыль в месяц'!$D$2,'Прибыль в месяц'!$D13,IF(BE$4='Прибыль в месяц'!$F$2,'Прибыль в месяц'!$F13,IF(BE$4='Прибыль в месяц'!$H$2,'Прибыль в месяц'!$H13,0))))</f>
        <v>2003.7600000000002</v>
      </c>
      <c r="BF15" s="137">
        <f>IF(BF$4='Прибыль в месяц'!$B$2,'Прибыль в месяц'!$B13,IF(BF$4='Прибыль в месяц'!$D$2,'Прибыль в месяц'!$D13,IF(BF$4='Прибыль в месяц'!$F$2,'Прибыль в месяц'!$F13,IF(BF$4='Прибыль в месяц'!$H$2,'Прибыль в месяц'!$H13,0))))</f>
        <v>2003.7600000000002</v>
      </c>
      <c r="BG15" s="137">
        <f>IF(BG$4='Прибыль в месяц'!$B$2,'Прибыль в месяц'!$B13,IF(BG$4='Прибыль в месяц'!$D$2,'Прибыль в месяц'!$D13,IF(BG$4='Прибыль в месяц'!$F$2,'Прибыль в месяц'!$F13,IF(BG$4='Прибыль в месяц'!$H$2,'Прибыль в месяц'!$H13,0))))</f>
        <v>2003.7600000000002</v>
      </c>
      <c r="BH15" s="137">
        <f>IF(BH$4='Прибыль в месяц'!$B$2,'Прибыль в месяц'!$B13,IF(BH$4='Прибыль в месяц'!$D$2,'Прибыль в месяц'!$D13,IF(BH$4='Прибыль в месяц'!$F$2,'Прибыль в месяц'!$F13,IF(BH$4='Прибыль в месяц'!$H$2,'Прибыль в месяц'!$H13,0))))</f>
        <v>2003.7600000000002</v>
      </c>
      <c r="BI15" s="137">
        <f>IF(BI$4='Прибыль в месяц'!$B$2,'Прибыль в месяц'!$B13,IF(BI$4='Прибыль в месяц'!$D$2,'Прибыль в месяц'!$D13,IF(BI$4='Прибыль в месяц'!$F$2,'Прибыль в месяц'!$F13,IF(BI$4='Прибыль в месяц'!$H$2,'Прибыль в месяц'!$H13,0))))</f>
        <v>2003.7600000000002</v>
      </c>
      <c r="BJ15" s="137">
        <f>IF(BJ$4='Прибыль в месяц'!$B$2,'Прибыль в месяц'!$B13,IF(BJ$4='Прибыль в месяц'!$D$2,'Прибыль в месяц'!$D13,IF(BJ$4='Прибыль в месяц'!$F$2,'Прибыль в месяц'!$F13,IF(BJ$4='Прибыль в месяц'!$H$2,'Прибыль в месяц'!$H13,0))))</f>
        <v>2003.7600000000002</v>
      </c>
      <c r="BK15" s="137">
        <f>IF(BK$4='Прибыль в месяц'!$B$2,'Прибыль в месяц'!$B13,IF(BK$4='Прибыль в месяц'!$D$2,'Прибыль в месяц'!$D13,IF(BK$4='Прибыль в месяц'!$F$2,'Прибыль в месяц'!$F13,IF(BK$4='Прибыль в месяц'!$H$2,'Прибыль в месяц'!$H13,0))))</f>
        <v>2003.7600000000002</v>
      </c>
      <c r="BL15" s="137">
        <f>IF(BL$4='Прибыль в месяц'!$B$2,'Прибыль в месяц'!$B13,IF(BL$4='Прибыль в месяц'!$D$2,'Прибыль в месяц'!$D13,IF(BL$4='Прибыль в месяц'!$F$2,'Прибыль в месяц'!$F13,IF(BL$4='Прибыль в месяц'!$H$2,'Прибыль в месяц'!$H13,0))))</f>
        <v>2003.7600000000002</v>
      </c>
      <c r="BM15" s="137">
        <f>IF(BM$4='Прибыль в месяц'!$B$2,'Прибыль в месяц'!$B13,IF(BM$4='Прибыль в месяц'!$D$2,'Прибыль в месяц'!$D13,IF(BM$4='Прибыль в месяц'!$F$2,'Прибыль в месяц'!$F13,IF(BM$4='Прибыль в месяц'!$H$2,'Прибыль в месяц'!$H13,0))))</f>
        <v>2003.7600000000002</v>
      </c>
      <c r="BN15" s="139">
        <f t="shared" si="13"/>
        <v>24045.12000000001</v>
      </c>
    </row>
    <row r="16" spans="1:66" ht="12.75">
      <c r="A16" s="126" t="s">
        <v>63</v>
      </c>
      <c r="B16" s="127">
        <f>IF(B$4='Прибыль в месяц'!B$2,'Прибыль в месяц'!B14,IF(B$4='Прибыль в месяц'!D$2,'Прибыль в месяц'!D14,IF(B$4='Прибыль в месяц'!F$2,'Прибыль в месяц'!F14,IF(B$4='Прибыль в месяц'!H$2,'Прибыль в месяц'!H14))))</f>
        <v>3711.96</v>
      </c>
      <c r="C16" s="137">
        <f>IF(C$4='Прибыль в месяц'!$B$2,'Прибыль в месяц'!$B14,IF(C$4='Прибыль в месяц'!$D$2,'Прибыль в месяц'!$D14,IF(C$4='Прибыль в месяц'!$F$2,'Прибыль в месяц'!$F14,IF(C$4='Прибыль в месяц'!$H$2,'Прибыль в месяц'!$H14,0))))</f>
        <v>3711.96</v>
      </c>
      <c r="D16" s="137">
        <f>IF(D$4='Прибыль в месяц'!$B$2,'Прибыль в месяц'!$B14,IF(D$4='Прибыль в месяц'!$D$2,'Прибыль в месяц'!$D14,IF(D$4='Прибыль в месяц'!$F$2,'Прибыль в месяц'!$F14,IF(D$4='Прибыль в месяц'!$H$2,'Прибыль в месяц'!$H14,0))))</f>
        <v>5567.94</v>
      </c>
      <c r="E16" s="137">
        <f>IF(E$4='Прибыль в месяц'!$B$2,'Прибыль в месяц'!$B14,IF(E$4='Прибыль в месяц'!$D$2,'Прибыль в месяц'!$D14,IF(E$4='Прибыль в месяц'!$F$2,'Прибыль в месяц'!$F14,IF(E$4='Прибыль в месяц'!$H$2,'Прибыль в месяц'!$H14,0))))</f>
        <v>5567.94</v>
      </c>
      <c r="F16" s="137">
        <f>IF(F$4='Прибыль в месяц'!$B$2,'Прибыль в месяц'!$B14,IF(F$4='Прибыль в месяц'!$D$2,'Прибыль в месяц'!$D14,IF(F$4='Прибыль в месяц'!$F$2,'Прибыль в месяц'!$F14,IF(F$4='Прибыль в месяц'!$H$2,'Прибыль в месяц'!$H14,0))))</f>
        <v>10207.89</v>
      </c>
      <c r="G16" s="137">
        <f>IF(G$4='Прибыль в месяц'!$B$2,'Прибыль в месяц'!$B14,IF(G$4='Прибыль в месяц'!$D$2,'Прибыль в месяц'!$D14,IF(G$4='Прибыль в месяц'!$F$2,'Прибыль в месяц'!$F14,IF(G$4='Прибыль в месяц'!$H$2,'Прибыль в месяц'!$H14,0))))</f>
        <v>10207.89</v>
      </c>
      <c r="H16" s="137">
        <f>IF(H$4='Прибыль в месяц'!$B$2,'Прибыль в месяц'!$B14,IF(H$4='Прибыль в месяц'!$D$2,'Прибыль в месяц'!$D14,IF(H$4='Прибыль в месяц'!$F$2,'Прибыль в месяц'!$F14,IF(H$4='Прибыль в месяц'!$H$2,'Прибыль в месяц'!$H14,0))))</f>
        <v>10207.89</v>
      </c>
      <c r="I16" s="137">
        <f>IF(I$4='Прибыль в месяц'!$B$2,'Прибыль в месяц'!$B14,IF(I$4='Прибыль в месяц'!$D$2,'Прибыль в месяц'!$D14,IF(I$4='Прибыль в месяц'!$F$2,'Прибыль в месяц'!$F14,IF(I$4='Прибыль в месяц'!$H$2,'Прибыль в месяц'!$H14,0))))</f>
        <v>10207.89</v>
      </c>
      <c r="J16" s="137">
        <f>IF(J$4='Прибыль в месяц'!$B$2,'Прибыль в месяц'!$B14,IF(J$4='Прибыль в месяц'!$D$2,'Прибыль в месяц'!$D14,IF(J$4='Прибыль в месяц'!$F$2,'Прибыль в месяц'!$F14,IF(J$4='Прибыль в месяц'!$H$2,'Прибыль в месяц'!$H14,0))))</f>
        <v>10207.89</v>
      </c>
      <c r="K16" s="137">
        <f>IF(K$4='Прибыль в месяц'!$B$2,'Прибыль в месяц'!$B14,IF(K$4='Прибыль в месяц'!$D$2,'Прибыль в месяц'!$D14,IF(K$4='Прибыль в месяц'!$F$2,'Прибыль в месяц'!$F14,IF(K$4='Прибыль в месяц'!$H$2,'Прибыль в месяц'!$H14,0))))</f>
        <v>10207.89</v>
      </c>
      <c r="L16" s="137">
        <f>IF(L$4='Прибыль в месяц'!$B$2,'Прибыль в месяц'!$B14,IF(L$4='Прибыль в месяц'!$D$2,'Прибыль в месяц'!$D14,IF(L$4='Прибыль в месяц'!$F$2,'Прибыль в месяц'!$F14,IF(L$4='Прибыль в месяц'!$H$2,'Прибыль в месяц'!$H14,0))))</f>
        <v>10207.89</v>
      </c>
      <c r="M16" s="138">
        <f>IF(M$4='Прибыль в месяц'!$B$2,'Прибыль в месяц'!$B14,IF(M$4='Прибыль в месяц'!$D$2,'Прибыль в месяц'!$D14,IF(M$4='Прибыль в месяц'!$F$2,'Прибыль в месяц'!$F14,IF(M$4='Прибыль в месяц'!$H$2,'Прибыль в месяц'!$H14,0))))</f>
        <v>10207.89</v>
      </c>
      <c r="N16" s="139">
        <f t="shared" si="9"/>
        <v>100222.92</v>
      </c>
      <c r="O16" s="140">
        <f>IF(O$4='Прибыль в месяц'!$B$2,'Прибыль в месяц'!$B14,IF(O$4='Прибыль в месяц'!$D$2,'Прибыль в месяц'!$D14,IF(O$4='Прибыль в месяц'!$F$2,'Прибыль в месяц'!$F14,IF(O$4='Прибыль в месяц'!$H$2,'Прибыль в месяц'!$H14,0))))</f>
        <v>10207.89</v>
      </c>
      <c r="P16" s="137">
        <f>IF(P$4='Прибыль в месяц'!$B$2,'Прибыль в месяц'!$B14,IF(P$4='Прибыль в месяц'!$D$2,'Прибыль в месяц'!$D14,IF(P$4='Прибыль в месяц'!$F$2,'Прибыль в месяц'!$F14,IF(P$4='Прибыль в месяц'!$H$2,'Прибыль в месяц'!$H14,0))))</f>
        <v>10207.89</v>
      </c>
      <c r="Q16" s="137">
        <f>IF(Q$4='Прибыль в месяц'!$B$2,'Прибыль в месяц'!$B14,IF(Q$4='Прибыль в месяц'!$D$2,'Прибыль в месяц'!$D14,IF(Q$4='Прибыль в месяц'!$F$2,'Прибыль в месяц'!$F14,IF(Q$4='Прибыль в месяц'!$H$2,'Прибыль в месяц'!$H14,0))))</f>
        <v>10207.89</v>
      </c>
      <c r="R16" s="137">
        <f>IF(R$4='Прибыль в месяц'!$B$2,'Прибыль в месяц'!$B14,IF(R$4='Прибыль в месяц'!$D$2,'Прибыль в месяц'!$D14,IF(R$4='Прибыль в месяц'!$F$2,'Прибыль в месяц'!$F14,IF(R$4='Прибыль в месяц'!$H$2,'Прибыль в месяц'!$H14,0))))</f>
        <v>10207.89</v>
      </c>
      <c r="S16" s="137">
        <f>IF(S$4='Прибыль в месяц'!$B$2,'Прибыль в месяц'!$B14,IF(S$4='Прибыль в месяц'!$D$2,'Прибыль в месяц'!$D14,IF(S$4='Прибыль в месяц'!$F$2,'Прибыль в месяц'!$F14,IF(S$4='Прибыль в месяц'!$H$2,'Прибыль в месяц'!$H14,0))))</f>
        <v>10207.89</v>
      </c>
      <c r="T16" s="137">
        <f>IF(T$4='Прибыль в месяц'!$B$2,'Прибыль в месяц'!$B14,IF(T$4='Прибыль в месяц'!$D$2,'Прибыль в месяц'!$D14,IF(T$4='Прибыль в месяц'!$F$2,'Прибыль в месяц'!$F14,IF(T$4='Прибыль в месяц'!$H$2,'Прибыль в месяц'!$H14,0))))</f>
        <v>10207.89</v>
      </c>
      <c r="U16" s="137">
        <f>IF(U$4='Прибыль в месяц'!$B$2,'Прибыль в месяц'!$B14,IF(U$4='Прибыль в месяц'!$D$2,'Прибыль в месяц'!$D14,IF(U$4='Прибыль в месяц'!$F$2,'Прибыль в месяц'!$F14,IF(U$4='Прибыль в месяц'!$H$2,'Прибыль в месяц'!$H14,0))))</f>
        <v>10207.89</v>
      </c>
      <c r="V16" s="137">
        <f>IF(V$4='Прибыль в месяц'!$B$2,'Прибыль в месяц'!$B14,IF(V$4='Прибыль в месяц'!$D$2,'Прибыль в месяц'!$D14,IF(V$4='Прибыль в месяц'!$F$2,'Прибыль в месяц'!$F14,IF(V$4='Прибыль в месяц'!$H$2,'Прибыль в месяц'!$H14,0))))</f>
        <v>10207.89</v>
      </c>
      <c r="W16" s="137">
        <f>IF(W$4='Прибыль в месяц'!$B$2,'Прибыль в месяц'!$B14,IF(W$4='Прибыль в месяц'!$D$2,'Прибыль в месяц'!$D14,IF(W$4='Прибыль в месяц'!$F$2,'Прибыль в месяц'!$F14,IF(W$4='Прибыль в месяц'!$H$2,'Прибыль в месяц'!$H14,0))))</f>
        <v>10207.89</v>
      </c>
      <c r="X16" s="137">
        <f>IF(X$4='Прибыль в месяц'!$B$2,'Прибыль в месяц'!$B14,IF(X$4='Прибыль в месяц'!$D$2,'Прибыль в месяц'!$D14,IF(X$4='Прибыль в месяц'!$F$2,'Прибыль в месяц'!$F14,IF(X$4='Прибыль в месяц'!$H$2,'Прибыль в месяц'!$H14,0))))</f>
        <v>10207.89</v>
      </c>
      <c r="Y16" s="137">
        <f>IF(Y$4='Прибыль в месяц'!$B$2,'Прибыль в месяц'!$B14,IF(Y$4='Прибыль в месяц'!$D$2,'Прибыль в месяц'!$D14,IF(Y$4='Прибыль в месяц'!$F$2,'Прибыль в месяц'!$F14,IF(Y$4='Прибыль в месяц'!$H$2,'Прибыль в месяц'!$H14,0))))</f>
        <v>10207.89</v>
      </c>
      <c r="Z16" s="137">
        <f>IF(Z$4='Прибыль в месяц'!$B$2,'Прибыль в месяц'!$B14,IF(Z$4='Прибыль в месяц'!$D$2,'Прибыль в месяц'!$D14,IF(Z$4='Прибыль в месяц'!$F$2,'Прибыль в месяц'!$F14,IF(Z$4='Прибыль в месяц'!$H$2,'Прибыль в месяц'!$H14,0))))</f>
        <v>10207.89</v>
      </c>
      <c r="AA16" s="139">
        <f t="shared" si="10"/>
        <v>122494.68</v>
      </c>
      <c r="AB16" s="137">
        <f>IF(AB$4='Прибыль в месяц'!$B$2,'Прибыль в месяц'!$B14,IF(AB$4='Прибыль в месяц'!$D$2,'Прибыль в месяц'!$D14,IF(AB$4='Прибыль в месяц'!$F$2,'Прибыль в месяц'!$F14,IF(AB$4='Прибыль в месяц'!$H$2,'Прибыль в месяц'!$H14,0))))</f>
        <v>10207.89</v>
      </c>
      <c r="AC16" s="137">
        <f>IF(AC$4='Прибыль в месяц'!$B$2,'Прибыль в месяц'!$B14,IF(AC$4='Прибыль в месяц'!$D$2,'Прибыль в месяц'!$D14,IF(AC$4='Прибыль в месяц'!$F$2,'Прибыль в месяц'!$F14,IF(AC$4='Прибыль в месяц'!$H$2,'Прибыль в месяц'!$H14,0))))</f>
        <v>10207.89</v>
      </c>
      <c r="AD16" s="137">
        <f>IF(AD$4='Прибыль в месяц'!$B$2,'Прибыль в месяц'!$B14,IF(AD$4='Прибыль в месяц'!$D$2,'Прибыль в месяц'!$D14,IF(AD$4='Прибыль в месяц'!$F$2,'Прибыль в месяц'!$F14,IF(AD$4='Прибыль в месяц'!$H$2,'Прибыль в месяц'!$H14,0))))</f>
        <v>10207.89</v>
      </c>
      <c r="AE16" s="137">
        <f>IF(AE$4='Прибыль в месяц'!$B$2,'Прибыль в месяц'!$B14,IF(AE$4='Прибыль в месяц'!$D$2,'Прибыль в месяц'!$D14,IF(AE$4='Прибыль в месяц'!$F$2,'Прибыль в месяц'!$F14,IF(AE$4='Прибыль в месяц'!$H$2,'Прибыль в месяц'!$H14,0))))</f>
        <v>10207.89</v>
      </c>
      <c r="AF16" s="137">
        <f>IF(AF$4='Прибыль в месяц'!$B$2,'Прибыль в месяц'!$B14,IF(AF$4='Прибыль в месяц'!$D$2,'Прибыль в месяц'!$D14,IF(AF$4='Прибыль в месяц'!$F$2,'Прибыль в месяц'!$F14,IF(AF$4='Прибыль в месяц'!$H$2,'Прибыль в месяц'!$H14,0))))</f>
        <v>10207.89</v>
      </c>
      <c r="AG16" s="137">
        <f>IF(AG$4='Прибыль в месяц'!$B$2,'Прибыль в месяц'!$B14,IF(AG$4='Прибыль в месяц'!$D$2,'Прибыль в месяц'!$D14,IF(AG$4='Прибыль в месяц'!$F$2,'Прибыль в месяц'!$F14,IF(AG$4='Прибыль в месяц'!$H$2,'Прибыль в месяц'!$H14,0))))</f>
        <v>10207.89</v>
      </c>
      <c r="AH16" s="137">
        <f>IF(AH$4='Прибыль в месяц'!$B$2,'Прибыль в месяц'!$B14,IF(AH$4='Прибыль в месяц'!$D$2,'Прибыль в месяц'!$D14,IF(AH$4='Прибыль в месяц'!$F$2,'Прибыль в месяц'!$F14,IF(AH$4='Прибыль в месяц'!$H$2,'Прибыль в месяц'!$H14,0))))</f>
        <v>10207.89</v>
      </c>
      <c r="AI16" s="137">
        <f>IF(AI$4='Прибыль в месяц'!$B$2,'Прибыль в месяц'!$B14,IF(AI$4='Прибыль в месяц'!$D$2,'Прибыль в месяц'!$D14,IF(AI$4='Прибыль в месяц'!$F$2,'Прибыль в месяц'!$F14,IF(AI$4='Прибыль в месяц'!$H$2,'Прибыль в месяц'!$H14,0))))</f>
        <v>10207.89</v>
      </c>
      <c r="AJ16" s="137">
        <f>IF(AJ$4='Прибыль в месяц'!$B$2,'Прибыль в месяц'!$B14,IF(AJ$4='Прибыль в месяц'!$D$2,'Прибыль в месяц'!$D14,IF(AJ$4='Прибыль в месяц'!$F$2,'Прибыль в месяц'!$F14,IF(AJ$4='Прибыль в месяц'!$H$2,'Прибыль в месяц'!$H14,0))))</f>
        <v>10207.89</v>
      </c>
      <c r="AK16" s="137">
        <f>IF(AK$4='Прибыль в месяц'!$B$2,'Прибыль в месяц'!$B14,IF(AK$4='Прибыль в месяц'!$D$2,'Прибыль в месяц'!$D14,IF(AK$4='Прибыль в месяц'!$F$2,'Прибыль в месяц'!$F14,IF(AK$4='Прибыль в месяц'!$H$2,'Прибыль в месяц'!$H14,0))))</f>
        <v>10207.89</v>
      </c>
      <c r="AL16" s="137">
        <f>IF(AL$4='Прибыль в месяц'!$B$2,'Прибыль в месяц'!$B14,IF(AL$4='Прибыль в месяц'!$D$2,'Прибыль в месяц'!$D14,IF(AL$4='Прибыль в месяц'!$F$2,'Прибыль в месяц'!$F14,IF(AL$4='Прибыль в месяц'!$H$2,'Прибыль в месяц'!$H14,0))))</f>
        <v>10207.89</v>
      </c>
      <c r="AM16" s="137">
        <f>IF(AM$4='Прибыль в месяц'!$B$2,'Прибыль в месяц'!$B14,IF(AM$4='Прибыль в месяц'!$D$2,'Прибыль в месяц'!$D14,IF(AM$4='Прибыль в месяц'!$F$2,'Прибыль в месяц'!$F14,IF(AM$4='Прибыль в месяц'!$H$2,'Прибыль в месяц'!$H14,0))))</f>
        <v>10207.89</v>
      </c>
      <c r="AN16" s="139">
        <f t="shared" si="11"/>
        <v>122494.68</v>
      </c>
      <c r="AO16" s="137">
        <f>IF(AO$4='Прибыль в месяц'!$B$2,'Прибыль в месяц'!$B14,IF(AO$4='Прибыль в месяц'!$D$2,'Прибыль в месяц'!$D14,IF(AO$4='Прибыль в месяц'!$F$2,'Прибыль в месяц'!$F14,IF(AO$4='Прибыль в месяц'!$H$2,'Прибыль в месяц'!$H14,0))))</f>
        <v>10207.89</v>
      </c>
      <c r="AP16" s="137">
        <f>IF(AP$4='Прибыль в месяц'!$B$2,'Прибыль в месяц'!$B14,IF(AP$4='Прибыль в месяц'!$D$2,'Прибыль в месяц'!$D14,IF(AP$4='Прибыль в месяц'!$F$2,'Прибыль в месяц'!$F14,IF(AP$4='Прибыль в месяц'!$H$2,'Прибыль в месяц'!$H14,0))))</f>
        <v>10207.89</v>
      </c>
      <c r="AQ16" s="137">
        <f>IF(AQ$4='Прибыль в месяц'!$B$2,'Прибыль в месяц'!$B14,IF(AQ$4='Прибыль в месяц'!$D$2,'Прибыль в месяц'!$D14,IF(AQ$4='Прибыль в месяц'!$F$2,'Прибыль в месяц'!$F14,IF(AQ$4='Прибыль в месяц'!$H$2,'Прибыль в месяц'!$H14,0))))</f>
        <v>10207.89</v>
      </c>
      <c r="AR16" s="137">
        <f>IF(AR$4='Прибыль в месяц'!$B$2,'Прибыль в месяц'!$B14,IF(AR$4='Прибыль в месяц'!$D$2,'Прибыль в месяц'!$D14,IF(AR$4='Прибыль в месяц'!$F$2,'Прибыль в месяц'!$F14,IF(AR$4='Прибыль в месяц'!$H$2,'Прибыль в месяц'!$H14,0))))</f>
        <v>10207.89</v>
      </c>
      <c r="AS16" s="137">
        <f>IF(AS$4='Прибыль в месяц'!$B$2,'Прибыль в месяц'!$B14,IF(AS$4='Прибыль в месяц'!$D$2,'Прибыль в месяц'!$D14,IF(AS$4='Прибыль в месяц'!$F$2,'Прибыль в месяц'!$F14,IF(AS$4='Прибыль в месяц'!$H$2,'Прибыль в месяц'!$H14,0))))</f>
        <v>10207.89</v>
      </c>
      <c r="AT16" s="137">
        <f>IF(AT$4='Прибыль в месяц'!$B$2,'Прибыль в месяц'!$B14,IF(AT$4='Прибыль в месяц'!$D$2,'Прибыль в месяц'!$D14,IF(AT$4='Прибыль в месяц'!$F$2,'Прибыль в месяц'!$F14,IF(AT$4='Прибыль в месяц'!$H$2,'Прибыль в месяц'!$H14,0))))</f>
        <v>10207.89</v>
      </c>
      <c r="AU16" s="137">
        <f>IF(AU$4='Прибыль в месяц'!$B$2,'Прибыль в месяц'!$B14,IF(AU$4='Прибыль в месяц'!$D$2,'Прибыль в месяц'!$D14,IF(AU$4='Прибыль в месяц'!$F$2,'Прибыль в месяц'!$F14,IF(AU$4='Прибыль в месяц'!$H$2,'Прибыль в месяц'!$H14,0))))</f>
        <v>10207.89</v>
      </c>
      <c r="AV16" s="137">
        <f>IF(AV$4='Прибыль в месяц'!$B$2,'Прибыль в месяц'!$B14,IF(AV$4='Прибыль в месяц'!$D$2,'Прибыль в месяц'!$D14,IF(AV$4='Прибыль в месяц'!$F$2,'Прибыль в месяц'!$F14,IF(AV$4='Прибыль в месяц'!$H$2,'Прибыль в месяц'!$H14,0))))</f>
        <v>10207.89</v>
      </c>
      <c r="AW16" s="137">
        <f>IF(AW$4='Прибыль в месяц'!$B$2,'Прибыль в месяц'!$B14,IF(AW$4='Прибыль в месяц'!$D$2,'Прибыль в месяц'!$D14,IF(AW$4='Прибыль в месяц'!$F$2,'Прибыль в месяц'!$F14,IF(AW$4='Прибыль в месяц'!$H$2,'Прибыль в месяц'!$H14,0))))</f>
        <v>10207.89</v>
      </c>
      <c r="AX16" s="137">
        <f>IF(AX$4='Прибыль в месяц'!$B$2,'Прибыль в месяц'!$B14,IF(AX$4='Прибыль в месяц'!$D$2,'Прибыль в месяц'!$D14,IF(AX$4='Прибыль в месяц'!$F$2,'Прибыль в месяц'!$F14,IF(AX$4='Прибыль в месяц'!$H$2,'Прибыль в месяц'!$H14,0))))</f>
        <v>10207.89</v>
      </c>
      <c r="AY16" s="137">
        <f>IF(AY$4='Прибыль в месяц'!$B$2,'Прибыль в месяц'!$B14,IF(AY$4='Прибыль в месяц'!$D$2,'Прибыль в месяц'!$D14,IF(AY$4='Прибыль в месяц'!$F$2,'Прибыль в месяц'!$F14,IF(AY$4='Прибыль в месяц'!$H$2,'Прибыль в месяц'!$H14,0))))</f>
        <v>10207.89</v>
      </c>
      <c r="AZ16" s="137">
        <f>IF(AZ$4='Прибыль в месяц'!$B$2,'Прибыль в месяц'!$B14,IF(AZ$4='Прибыль в месяц'!$D$2,'Прибыль в месяц'!$D14,IF(AZ$4='Прибыль в месяц'!$F$2,'Прибыль в месяц'!$F14,IF(AZ$4='Прибыль в месяц'!$H$2,'Прибыль в месяц'!$H14,0))))</f>
        <v>10207.89</v>
      </c>
      <c r="BA16" s="139">
        <f t="shared" si="12"/>
        <v>122494.68</v>
      </c>
      <c r="BB16" s="137">
        <f>IF(BB$4='Прибыль в месяц'!$B$2,'Прибыль в месяц'!$B14,IF(BB$4='Прибыль в месяц'!$D$2,'Прибыль в месяц'!$D14,IF(BB$4='Прибыль в месяц'!$F$2,'Прибыль в месяц'!$F14,IF(BB$4='Прибыль в месяц'!$H$2,'Прибыль в месяц'!$H14,0))))</f>
        <v>10207.89</v>
      </c>
      <c r="BC16" s="137">
        <f>IF(BC$4='Прибыль в месяц'!$B$2,'Прибыль в месяц'!$B14,IF(BC$4='Прибыль в месяц'!$D$2,'Прибыль в месяц'!$D14,IF(BC$4='Прибыль в месяц'!$F$2,'Прибыль в месяц'!$F14,IF(BC$4='Прибыль в месяц'!$H$2,'Прибыль в месяц'!$H14,0))))</f>
        <v>10207.89</v>
      </c>
      <c r="BD16" s="137">
        <f>IF(BD$4='Прибыль в месяц'!$B$2,'Прибыль в месяц'!$B14,IF(BD$4='Прибыль в месяц'!$D$2,'Прибыль в месяц'!$D14,IF(BD$4='Прибыль в месяц'!$F$2,'Прибыль в месяц'!$F14,IF(BD$4='Прибыль в месяц'!$H$2,'Прибыль в месяц'!$H14,0))))</f>
        <v>10207.89</v>
      </c>
      <c r="BE16" s="137">
        <f>IF(BE$4='Прибыль в месяц'!$B$2,'Прибыль в месяц'!$B14,IF(BE$4='Прибыль в месяц'!$D$2,'Прибыль в месяц'!$D14,IF(BE$4='Прибыль в месяц'!$F$2,'Прибыль в месяц'!$F14,IF(BE$4='Прибыль в месяц'!$H$2,'Прибыль в месяц'!$H14,0))))</f>
        <v>10207.89</v>
      </c>
      <c r="BF16" s="137">
        <f>IF(BF$4='Прибыль в месяц'!$B$2,'Прибыль в месяц'!$B14,IF(BF$4='Прибыль в месяц'!$D$2,'Прибыль в месяц'!$D14,IF(BF$4='Прибыль в месяц'!$F$2,'Прибыль в месяц'!$F14,IF(BF$4='Прибыль в месяц'!$H$2,'Прибыль в месяц'!$H14,0))))</f>
        <v>10207.89</v>
      </c>
      <c r="BG16" s="137">
        <f>IF(BG$4='Прибыль в месяц'!$B$2,'Прибыль в месяц'!$B14,IF(BG$4='Прибыль в месяц'!$D$2,'Прибыль в месяц'!$D14,IF(BG$4='Прибыль в месяц'!$F$2,'Прибыль в месяц'!$F14,IF(BG$4='Прибыль в месяц'!$H$2,'Прибыль в месяц'!$H14,0))))</f>
        <v>10207.89</v>
      </c>
      <c r="BH16" s="137">
        <f>IF(BH$4='Прибыль в месяц'!$B$2,'Прибыль в месяц'!$B14,IF(BH$4='Прибыль в месяц'!$D$2,'Прибыль в месяц'!$D14,IF(BH$4='Прибыль в месяц'!$F$2,'Прибыль в месяц'!$F14,IF(BH$4='Прибыль в месяц'!$H$2,'Прибыль в месяц'!$H14,0))))</f>
        <v>10207.89</v>
      </c>
      <c r="BI16" s="137">
        <f>IF(BI$4='Прибыль в месяц'!$B$2,'Прибыль в месяц'!$B14,IF(BI$4='Прибыль в месяц'!$D$2,'Прибыль в месяц'!$D14,IF(BI$4='Прибыль в месяц'!$F$2,'Прибыль в месяц'!$F14,IF(BI$4='Прибыль в месяц'!$H$2,'Прибыль в месяц'!$H14,0))))</f>
        <v>10207.89</v>
      </c>
      <c r="BJ16" s="137">
        <f>IF(BJ$4='Прибыль в месяц'!$B$2,'Прибыль в месяц'!$B14,IF(BJ$4='Прибыль в месяц'!$D$2,'Прибыль в месяц'!$D14,IF(BJ$4='Прибыль в месяц'!$F$2,'Прибыль в месяц'!$F14,IF(BJ$4='Прибыль в месяц'!$H$2,'Прибыль в месяц'!$H14,0))))</f>
        <v>10207.89</v>
      </c>
      <c r="BK16" s="137">
        <f>IF(BK$4='Прибыль в месяц'!$B$2,'Прибыль в месяц'!$B14,IF(BK$4='Прибыль в месяц'!$D$2,'Прибыль в месяц'!$D14,IF(BK$4='Прибыль в месяц'!$F$2,'Прибыль в месяц'!$F14,IF(BK$4='Прибыль в месяц'!$H$2,'Прибыль в месяц'!$H14,0))))</f>
        <v>10207.89</v>
      </c>
      <c r="BL16" s="137">
        <f>IF(BL$4='Прибыль в месяц'!$B$2,'Прибыль в месяц'!$B14,IF(BL$4='Прибыль в месяц'!$D$2,'Прибыль в месяц'!$D14,IF(BL$4='Прибыль в месяц'!$F$2,'Прибыль в месяц'!$F14,IF(BL$4='Прибыль в месяц'!$H$2,'Прибыль в месяц'!$H14,0))))</f>
        <v>10207.89</v>
      </c>
      <c r="BM16" s="137">
        <f>IF(BM$4='Прибыль в месяц'!$B$2,'Прибыль в месяц'!$B14,IF(BM$4='Прибыль в месяц'!$D$2,'Прибыль в месяц'!$D14,IF(BM$4='Прибыль в месяц'!$F$2,'Прибыль в месяц'!$F14,IF(BM$4='Прибыль в месяц'!$H$2,'Прибыль в месяц'!$H14,0))))</f>
        <v>10207.89</v>
      </c>
      <c r="BN16" s="139">
        <f t="shared" si="13"/>
        <v>122494.68</v>
      </c>
    </row>
    <row r="17" spans="1:66" s="108" customFormat="1" ht="29.25">
      <c r="A17" s="88" t="s">
        <v>126</v>
      </c>
      <c r="B17" s="131">
        <f aca="true" t="shared" si="14" ref="B17:M17">SUM(B11:B16)</f>
        <v>4765.6472</v>
      </c>
      <c r="C17" s="131">
        <f t="shared" si="14"/>
        <v>4765.6472</v>
      </c>
      <c r="D17" s="131">
        <f t="shared" si="14"/>
        <v>7148.4708</v>
      </c>
      <c r="E17" s="131">
        <f t="shared" si="14"/>
        <v>7148.4708</v>
      </c>
      <c r="F17" s="131">
        <f t="shared" si="14"/>
        <v>13105.5298</v>
      </c>
      <c r="G17" s="131">
        <f t="shared" si="14"/>
        <v>13105.5298</v>
      </c>
      <c r="H17" s="131">
        <f t="shared" si="14"/>
        <v>13105.5298</v>
      </c>
      <c r="I17" s="131">
        <f t="shared" si="14"/>
        <v>13105.5298</v>
      </c>
      <c r="J17" s="131">
        <f t="shared" si="14"/>
        <v>13105.5298</v>
      </c>
      <c r="K17" s="131">
        <f t="shared" si="14"/>
        <v>13105.5298</v>
      </c>
      <c r="L17" s="131">
        <f t="shared" si="14"/>
        <v>13105.5298</v>
      </c>
      <c r="M17" s="131">
        <f t="shared" si="14"/>
        <v>13105.5298</v>
      </c>
      <c r="N17" s="132">
        <f t="shared" si="9"/>
        <v>128672.47440000002</v>
      </c>
      <c r="O17" s="131">
        <f aca="true" t="shared" si="15" ref="O17:Z17">SUM(O11:O16)</f>
        <v>13105.5298</v>
      </c>
      <c r="P17" s="131">
        <f t="shared" si="15"/>
        <v>13105.5298</v>
      </c>
      <c r="Q17" s="131">
        <f t="shared" si="15"/>
        <v>13105.5298</v>
      </c>
      <c r="R17" s="131">
        <f t="shared" si="15"/>
        <v>13105.5298</v>
      </c>
      <c r="S17" s="131">
        <f t="shared" si="15"/>
        <v>13105.5298</v>
      </c>
      <c r="T17" s="131">
        <f t="shared" si="15"/>
        <v>13105.5298</v>
      </c>
      <c r="U17" s="131">
        <f t="shared" si="15"/>
        <v>13105.5298</v>
      </c>
      <c r="V17" s="131">
        <f t="shared" si="15"/>
        <v>13105.5298</v>
      </c>
      <c r="W17" s="131">
        <f t="shared" si="15"/>
        <v>13105.5298</v>
      </c>
      <c r="X17" s="131">
        <f t="shared" si="15"/>
        <v>13105.5298</v>
      </c>
      <c r="Y17" s="131">
        <f t="shared" si="15"/>
        <v>13105.5298</v>
      </c>
      <c r="Z17" s="131">
        <f t="shared" si="15"/>
        <v>13105.5298</v>
      </c>
      <c r="AA17" s="132">
        <f t="shared" si="10"/>
        <v>157266.35760000002</v>
      </c>
      <c r="AB17" s="131">
        <f aca="true" t="shared" si="16" ref="AB17:AM17">SUM(AB11:AB16)</f>
        <v>13105.5298</v>
      </c>
      <c r="AC17" s="131">
        <f t="shared" si="16"/>
        <v>13105.5298</v>
      </c>
      <c r="AD17" s="131">
        <f t="shared" si="16"/>
        <v>13105.5298</v>
      </c>
      <c r="AE17" s="131">
        <f t="shared" si="16"/>
        <v>13105.5298</v>
      </c>
      <c r="AF17" s="131">
        <f t="shared" si="16"/>
        <v>13105.5298</v>
      </c>
      <c r="AG17" s="131">
        <f t="shared" si="16"/>
        <v>13105.5298</v>
      </c>
      <c r="AH17" s="131">
        <f t="shared" si="16"/>
        <v>13105.5298</v>
      </c>
      <c r="AI17" s="131">
        <f t="shared" si="16"/>
        <v>13105.5298</v>
      </c>
      <c r="AJ17" s="131">
        <f t="shared" si="16"/>
        <v>13105.5298</v>
      </c>
      <c r="AK17" s="131">
        <f t="shared" si="16"/>
        <v>13105.5298</v>
      </c>
      <c r="AL17" s="131">
        <f t="shared" si="16"/>
        <v>13105.5298</v>
      </c>
      <c r="AM17" s="131">
        <f t="shared" si="16"/>
        <v>13105.5298</v>
      </c>
      <c r="AN17" s="132">
        <f t="shared" si="11"/>
        <v>157266.35760000002</v>
      </c>
      <c r="AO17" s="131">
        <f aca="true" t="shared" si="17" ref="AO17:AZ17">SUM(AO11:AO16)</f>
        <v>13105.5298</v>
      </c>
      <c r="AP17" s="131">
        <f t="shared" si="17"/>
        <v>13105.5298</v>
      </c>
      <c r="AQ17" s="131">
        <f t="shared" si="17"/>
        <v>13105.5298</v>
      </c>
      <c r="AR17" s="131">
        <f t="shared" si="17"/>
        <v>13105.5298</v>
      </c>
      <c r="AS17" s="131">
        <f t="shared" si="17"/>
        <v>13105.5298</v>
      </c>
      <c r="AT17" s="131">
        <f t="shared" si="17"/>
        <v>13105.5298</v>
      </c>
      <c r="AU17" s="131">
        <f t="shared" si="17"/>
        <v>13105.5298</v>
      </c>
      <c r="AV17" s="131">
        <f t="shared" si="17"/>
        <v>13105.5298</v>
      </c>
      <c r="AW17" s="131">
        <f t="shared" si="17"/>
        <v>13105.5298</v>
      </c>
      <c r="AX17" s="131">
        <f t="shared" si="17"/>
        <v>13105.5298</v>
      </c>
      <c r="AY17" s="131">
        <f t="shared" si="17"/>
        <v>13105.5298</v>
      </c>
      <c r="AZ17" s="131">
        <f t="shared" si="17"/>
        <v>13105.5298</v>
      </c>
      <c r="BA17" s="132">
        <f t="shared" si="12"/>
        <v>157266.35760000002</v>
      </c>
      <c r="BB17" s="131">
        <f aca="true" t="shared" si="18" ref="BB17:BM17">SUM(BB11:BB16)</f>
        <v>13105.5298</v>
      </c>
      <c r="BC17" s="131">
        <f t="shared" si="18"/>
        <v>13105.5298</v>
      </c>
      <c r="BD17" s="131">
        <f t="shared" si="18"/>
        <v>13105.5298</v>
      </c>
      <c r="BE17" s="131">
        <f t="shared" si="18"/>
        <v>13105.5298</v>
      </c>
      <c r="BF17" s="131">
        <f t="shared" si="18"/>
        <v>13105.5298</v>
      </c>
      <c r="BG17" s="131">
        <f t="shared" si="18"/>
        <v>13105.5298</v>
      </c>
      <c r="BH17" s="131">
        <f t="shared" si="18"/>
        <v>13105.5298</v>
      </c>
      <c r="BI17" s="131">
        <f t="shared" si="18"/>
        <v>13105.5298</v>
      </c>
      <c r="BJ17" s="131">
        <f t="shared" si="18"/>
        <v>13105.5298</v>
      </c>
      <c r="BK17" s="131">
        <f t="shared" si="18"/>
        <v>13105.5298</v>
      </c>
      <c r="BL17" s="131">
        <f t="shared" si="18"/>
        <v>13105.5298</v>
      </c>
      <c r="BM17" s="131">
        <f t="shared" si="18"/>
        <v>13105.5298</v>
      </c>
      <c r="BN17" s="132">
        <f t="shared" si="13"/>
        <v>157266.35760000002</v>
      </c>
    </row>
    <row r="18" spans="1:66" s="108" customFormat="1" ht="15">
      <c r="A18" s="133" t="s">
        <v>127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34"/>
      <c r="N18" s="135"/>
      <c r="O18" s="136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35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135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135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135"/>
    </row>
    <row r="19" spans="1:66" ht="12.75">
      <c r="A19" s="126" t="s">
        <v>128</v>
      </c>
      <c r="B19" s="127">
        <f>IF(B$4='Прибыль в месяц'!B$2,'Прибыль в месяц'!B17,IF(B$4='Прибыль в месяц'!D$2,'Прибыль в месяц'!D17,IF(B$4='Прибыль в месяц'!F$2,'Прибыль в месяц'!F17,IF(B$4='Прибыль в месяц'!H$2,'Прибыль в месяц'!H17))))</f>
        <v>385.29</v>
      </c>
      <c r="C19" s="127">
        <f>IF(C$4='Прибыль в месяц'!$B$2,'Прибыль в месяц'!$B17,IF(C$4='Прибыль в месяц'!$D$2,'Прибыль в месяц'!$D17,IF(C$4='Прибыль в месяц'!$F$2,'Прибыль в месяц'!$F17,IF(C$4='Прибыль в месяц'!$H$2,'Прибыль в месяц'!$H17,0))))</f>
        <v>385.29</v>
      </c>
      <c r="D19" s="127">
        <f>IF(D$4='Прибыль в месяц'!$B$2,'Прибыль в месяц'!$B17,IF(D$4='Прибыль в месяц'!$D$2,'Прибыль в месяц'!$D17,IF(D$4='Прибыль в месяц'!$F$2,'Прибыль в месяц'!$F17,IF(D$4='Прибыль в месяц'!$H$2,'Прибыль в месяц'!$H17,0))))</f>
        <v>385.29</v>
      </c>
      <c r="E19" s="127">
        <f>IF(E$4='Прибыль в месяц'!$B$2,'Прибыль в месяц'!$B17,IF(E$4='Прибыль в месяц'!$D$2,'Прибыль в месяц'!$D17,IF(E$4='Прибыль в месяц'!$F$2,'Прибыль в месяц'!$F17,IF(E$4='Прибыль в месяц'!$H$2,'Прибыль в месяц'!$H17,0))))</f>
        <v>385.29</v>
      </c>
      <c r="F19" s="127">
        <f>IF(F$4='Прибыль в месяц'!$B$2,'Прибыль в месяц'!$B17,IF(F$4='Прибыль в месяц'!$D$2,'Прибыль в месяц'!$D17,IF(F$4='Прибыль в месяц'!$F$2,'Прибыль в месяц'!$F17,IF(F$4='Прибыль в месяц'!$H$2,'Прибыль в месяц'!$H17,0))))</f>
        <v>385.29</v>
      </c>
      <c r="G19" s="127">
        <f>IF(G$4='Прибыль в месяц'!$B$2,'Прибыль в месяц'!$B17,IF(G$4='Прибыль в месяц'!$D$2,'Прибыль в месяц'!$D17,IF(G$4='Прибыль в месяц'!$F$2,'Прибыль в месяц'!$F17,IF(G$4='Прибыль в месяц'!$H$2,'Прибыль в месяц'!$H17,0))))</f>
        <v>385.29</v>
      </c>
      <c r="H19" s="127">
        <f>IF(H$4='Прибыль в месяц'!$B$2,'Прибыль в месяц'!$B17,IF(H$4='Прибыль в месяц'!$D$2,'Прибыль в месяц'!$D17,IF(H$4='Прибыль в месяц'!$F$2,'Прибыль в месяц'!$F17,IF(H$4='Прибыль в месяц'!$H$2,'Прибыль в месяц'!$H17,0))))</f>
        <v>385.29</v>
      </c>
      <c r="I19" s="127">
        <f>IF(I$4='Прибыль в месяц'!$B$2,'Прибыль в месяц'!$B17,IF(I$4='Прибыль в месяц'!$D$2,'Прибыль в месяц'!$D17,IF(I$4='Прибыль в месяц'!$F$2,'Прибыль в месяц'!$F17,IF(I$4='Прибыль в месяц'!$H$2,'Прибыль в месяц'!$H17,0))))</f>
        <v>385.29</v>
      </c>
      <c r="J19" s="127">
        <f>IF(J$4='Прибыль в месяц'!$B$2,'Прибыль в месяц'!$B17,IF(J$4='Прибыль в месяц'!$D$2,'Прибыль в месяц'!$D17,IF(J$4='Прибыль в месяц'!$F$2,'Прибыль в месяц'!$F17,IF(J$4='Прибыль в месяц'!$H$2,'Прибыль в месяц'!$H17,0))))</f>
        <v>385.29</v>
      </c>
      <c r="K19" s="127">
        <f>IF(K$4='Прибыль в месяц'!$B$2,'Прибыль в месяц'!$B17,IF(K$4='Прибыль в месяц'!$D$2,'Прибыль в месяц'!$D17,IF(K$4='Прибыль в месяц'!$F$2,'Прибыль в месяц'!$F17,IF(K$4='Прибыль в месяц'!$H$2,'Прибыль в месяц'!$H17,0))))</f>
        <v>385.29</v>
      </c>
      <c r="L19" s="127">
        <f>IF(L$4='Прибыль в месяц'!$B$2,'Прибыль в месяц'!$B17,IF(L$4='Прибыль в месяц'!$D$2,'Прибыль в месяц'!$D17,IF(L$4='Прибыль в месяц'!$F$2,'Прибыль в месяц'!$F17,IF(L$4='Прибыль в месяц'!$H$2,'Прибыль в месяц'!$H17,0))))</f>
        <v>385.29</v>
      </c>
      <c r="M19" s="128">
        <f>IF(M$4='Прибыль в месяц'!$B$2,'Прибыль в месяц'!$B17,IF(M$4='Прибыль в месяц'!$D$2,'Прибыль в месяц'!$D17,IF(M$4='Прибыль в месяц'!$F$2,'Прибыль в месяц'!$F17,IF(M$4='Прибыль в месяц'!$H$2,'Прибыль в месяц'!$H17,0))))</f>
        <v>385.29</v>
      </c>
      <c r="N19" s="129">
        <f aca="true" t="shared" si="19" ref="N19:N30">SUM(B19:M19)</f>
        <v>4623.4800000000005</v>
      </c>
      <c r="O19" s="130">
        <f>IF(O$4='Прибыль в месяц'!$B$2,'Прибыль в месяц'!$B17,IF(O$4='Прибыль в месяц'!$D$2,'Прибыль в месяц'!$D17,IF(O$4='Прибыль в месяц'!$F$2,'Прибыль в месяц'!$F17,IF(O$4='Прибыль в месяц'!$H$2,'Прибыль в месяц'!$H17,0))))</f>
        <v>385.29</v>
      </c>
      <c r="P19" s="127">
        <f>IF(P$4='Прибыль в месяц'!$B$2,'Прибыль в месяц'!$B17,IF(P$4='Прибыль в месяц'!$D$2,'Прибыль в месяц'!$D17,IF(P$4='Прибыль в месяц'!$F$2,'Прибыль в месяц'!$F17,IF(P$4='Прибыль в месяц'!$H$2,'Прибыль в месяц'!$H17,0))))</f>
        <v>385.29</v>
      </c>
      <c r="Q19" s="127">
        <f>IF(Q$4='Прибыль в месяц'!$B$2,'Прибыль в месяц'!$B17,IF(Q$4='Прибыль в месяц'!$D$2,'Прибыль в месяц'!$D17,IF(Q$4='Прибыль в месяц'!$F$2,'Прибыль в месяц'!$F17,IF(Q$4='Прибыль в месяц'!$H$2,'Прибыль в месяц'!$H17,0))))</f>
        <v>385.29</v>
      </c>
      <c r="R19" s="127">
        <f>IF(R$4='Прибыль в месяц'!$B$2,'Прибыль в месяц'!$B17,IF(R$4='Прибыль в месяц'!$D$2,'Прибыль в месяц'!$D17,IF(R$4='Прибыль в месяц'!$F$2,'Прибыль в месяц'!$F17,IF(R$4='Прибыль в месяц'!$H$2,'Прибыль в месяц'!$H17,0))))</f>
        <v>385.29</v>
      </c>
      <c r="S19" s="127">
        <f>IF(S$4='Прибыль в месяц'!$B$2,'Прибыль в месяц'!$B17,IF(S$4='Прибыль в месяц'!$D$2,'Прибыль в месяц'!$D17,IF(S$4='Прибыль в месяц'!$F$2,'Прибыль в месяц'!$F17,IF(S$4='Прибыль в месяц'!$H$2,'Прибыль в месяц'!$H17,0))))</f>
        <v>385.29</v>
      </c>
      <c r="T19" s="127">
        <f>IF(T$4='Прибыль в месяц'!$B$2,'Прибыль в месяц'!$B17,IF(T$4='Прибыль в месяц'!$D$2,'Прибыль в месяц'!$D17,IF(T$4='Прибыль в месяц'!$F$2,'Прибыль в месяц'!$F17,IF(T$4='Прибыль в месяц'!$H$2,'Прибыль в месяц'!$H17,0))))</f>
        <v>385.29</v>
      </c>
      <c r="U19" s="127">
        <f>IF(U$4='Прибыль в месяц'!$B$2,'Прибыль в месяц'!$B17,IF(U$4='Прибыль в месяц'!$D$2,'Прибыль в месяц'!$D17,IF(U$4='Прибыль в месяц'!$F$2,'Прибыль в месяц'!$F17,IF(U$4='Прибыль в месяц'!$H$2,'Прибыль в месяц'!$H17,0))))</f>
        <v>385.29</v>
      </c>
      <c r="V19" s="127">
        <f>IF(V$4='Прибыль в месяц'!$B$2,'Прибыль в месяц'!$B17,IF(V$4='Прибыль в месяц'!$D$2,'Прибыль в месяц'!$D17,IF(V$4='Прибыль в месяц'!$F$2,'Прибыль в месяц'!$F17,IF(V$4='Прибыль в месяц'!$H$2,'Прибыль в месяц'!$H17,0))))</f>
        <v>385.29</v>
      </c>
      <c r="W19" s="127">
        <f>IF(W$4='Прибыль в месяц'!$B$2,'Прибыль в месяц'!$B17,IF(W$4='Прибыль в месяц'!$D$2,'Прибыль в месяц'!$D17,IF(W$4='Прибыль в месяц'!$F$2,'Прибыль в месяц'!$F17,IF(W$4='Прибыль в месяц'!$H$2,'Прибыль в месяц'!$H17,0))))</f>
        <v>385.29</v>
      </c>
      <c r="X19" s="127">
        <f>IF(X$4='Прибыль в месяц'!$B$2,'Прибыль в месяц'!$B17,IF(X$4='Прибыль в месяц'!$D$2,'Прибыль в месяц'!$D17,IF(X$4='Прибыль в месяц'!$F$2,'Прибыль в месяц'!$F17,IF(X$4='Прибыль в месяц'!$H$2,'Прибыль в месяц'!$H17,0))))</f>
        <v>385.29</v>
      </c>
      <c r="Y19" s="127">
        <f>IF(Y$4='Прибыль в месяц'!$B$2,'Прибыль в месяц'!$B17,IF(Y$4='Прибыль в месяц'!$D$2,'Прибыль в месяц'!$D17,IF(Y$4='Прибыль в месяц'!$F$2,'Прибыль в месяц'!$F17,IF(Y$4='Прибыль в месяц'!$H$2,'Прибыль в месяц'!$H17,0))))</f>
        <v>385.29</v>
      </c>
      <c r="Z19" s="127">
        <f>IF(Z$4='Прибыль в месяц'!$B$2,'Прибыль в месяц'!$B17,IF(Z$4='Прибыль в месяц'!$D$2,'Прибыль в месяц'!$D17,IF(Z$4='Прибыль в месяц'!$F$2,'Прибыль в месяц'!$F17,IF(Z$4='Прибыль в месяц'!$H$2,'Прибыль в месяц'!$H17,0))))</f>
        <v>385.29</v>
      </c>
      <c r="AA19" s="129">
        <f aca="true" t="shared" si="20" ref="AA19:AA30">SUM(O19:Z19)</f>
        <v>4623.4800000000005</v>
      </c>
      <c r="AB19" s="127">
        <f>IF(AB$4='Прибыль в месяц'!$B$2,'Прибыль в месяц'!$B17,IF(AB$4='Прибыль в месяц'!$D$2,'Прибыль в месяц'!$D17,IF(AB$4='Прибыль в месяц'!$F$2,'Прибыль в месяц'!$F17,IF(AB$4='Прибыль в месяц'!$H$2,'Прибыль в месяц'!$H17,0))))</f>
        <v>385.29</v>
      </c>
      <c r="AC19" s="127">
        <f>IF(AC$4='Прибыль в месяц'!$B$2,'Прибыль в месяц'!$B17,IF(AC$4='Прибыль в месяц'!$D$2,'Прибыль в месяц'!$D17,IF(AC$4='Прибыль в месяц'!$F$2,'Прибыль в месяц'!$F17,IF(AC$4='Прибыль в месяц'!$H$2,'Прибыль в месяц'!$H17,0))))</f>
        <v>385.29</v>
      </c>
      <c r="AD19" s="127">
        <f>IF(AD$4='Прибыль в месяц'!$B$2,'Прибыль в месяц'!$B17,IF(AD$4='Прибыль в месяц'!$D$2,'Прибыль в месяц'!$D17,IF(AD$4='Прибыль в месяц'!$F$2,'Прибыль в месяц'!$F17,IF(AD$4='Прибыль в месяц'!$H$2,'Прибыль в месяц'!$H17,0))))</f>
        <v>385.29</v>
      </c>
      <c r="AE19" s="127">
        <f>IF(AE$4='Прибыль в месяц'!$B$2,'Прибыль в месяц'!$B17,IF(AE$4='Прибыль в месяц'!$D$2,'Прибыль в месяц'!$D17,IF(AE$4='Прибыль в месяц'!$F$2,'Прибыль в месяц'!$F17,IF(AE$4='Прибыль в месяц'!$H$2,'Прибыль в месяц'!$H17,0))))</f>
        <v>385.29</v>
      </c>
      <c r="AF19" s="127">
        <f>IF(AF$4='Прибыль в месяц'!$B$2,'Прибыль в месяц'!$B17,IF(AF$4='Прибыль в месяц'!$D$2,'Прибыль в месяц'!$D17,IF(AF$4='Прибыль в месяц'!$F$2,'Прибыль в месяц'!$F17,IF(AF$4='Прибыль в месяц'!$H$2,'Прибыль в месяц'!$H17,0))))</f>
        <v>385.29</v>
      </c>
      <c r="AG19" s="127">
        <f>IF(AG$4='Прибыль в месяц'!$B$2,'Прибыль в месяц'!$B17,IF(AG$4='Прибыль в месяц'!$D$2,'Прибыль в месяц'!$D17,IF(AG$4='Прибыль в месяц'!$F$2,'Прибыль в месяц'!$F17,IF(AG$4='Прибыль в месяц'!$H$2,'Прибыль в месяц'!$H17,0))))</f>
        <v>385.29</v>
      </c>
      <c r="AH19" s="127">
        <f>IF(AH$4='Прибыль в месяц'!$B$2,'Прибыль в месяц'!$B17,IF(AH$4='Прибыль в месяц'!$D$2,'Прибыль в месяц'!$D17,IF(AH$4='Прибыль в месяц'!$F$2,'Прибыль в месяц'!$F17,IF(AH$4='Прибыль в месяц'!$H$2,'Прибыль в месяц'!$H17,0))))</f>
        <v>385.29</v>
      </c>
      <c r="AI19" s="127">
        <f>IF(AI$4='Прибыль в месяц'!$B$2,'Прибыль в месяц'!$B17,IF(AI$4='Прибыль в месяц'!$D$2,'Прибыль в месяц'!$D17,IF(AI$4='Прибыль в месяц'!$F$2,'Прибыль в месяц'!$F17,IF(AI$4='Прибыль в месяц'!$H$2,'Прибыль в месяц'!$H17,0))))</f>
        <v>385.29</v>
      </c>
      <c r="AJ19" s="127">
        <f>IF(AJ$4='Прибыль в месяц'!$B$2,'Прибыль в месяц'!$B17,IF(AJ$4='Прибыль в месяц'!$D$2,'Прибыль в месяц'!$D17,IF(AJ$4='Прибыль в месяц'!$F$2,'Прибыль в месяц'!$F17,IF(AJ$4='Прибыль в месяц'!$H$2,'Прибыль в месяц'!$H17,0))))</f>
        <v>385.29</v>
      </c>
      <c r="AK19" s="127">
        <f>IF(AK$4='Прибыль в месяц'!$B$2,'Прибыль в месяц'!$B17,IF(AK$4='Прибыль в месяц'!$D$2,'Прибыль в месяц'!$D17,IF(AK$4='Прибыль в месяц'!$F$2,'Прибыль в месяц'!$F17,IF(AK$4='Прибыль в месяц'!$H$2,'Прибыль в месяц'!$H17,0))))</f>
        <v>385.29</v>
      </c>
      <c r="AL19" s="127">
        <f>IF(AL$4='Прибыль в месяц'!$B$2,'Прибыль в месяц'!$B17,IF(AL$4='Прибыль в месяц'!$D$2,'Прибыль в месяц'!$D17,IF(AL$4='Прибыль в месяц'!$F$2,'Прибыль в месяц'!$F17,IF(AL$4='Прибыль в месяц'!$H$2,'Прибыль в месяц'!$H17,0))))</f>
        <v>385.29</v>
      </c>
      <c r="AM19" s="127">
        <f>IF(AM$4='Прибыль в месяц'!$B$2,'Прибыль в месяц'!$B17,IF(AM$4='Прибыль в месяц'!$D$2,'Прибыль в месяц'!$D17,IF(AM$4='Прибыль в месяц'!$F$2,'Прибыль в месяц'!$F17,IF(AM$4='Прибыль в месяц'!$H$2,'Прибыль в месяц'!$H17,0))))</f>
        <v>385.29</v>
      </c>
      <c r="AN19" s="129">
        <f aca="true" t="shared" si="21" ref="AN19:AN30">SUM(AB19:AM19)</f>
        <v>4623.4800000000005</v>
      </c>
      <c r="AO19" s="127">
        <f>IF(AO$4='Прибыль в месяц'!$B$2,'Прибыль в месяц'!$B17,IF(AO$4='Прибыль в месяц'!$D$2,'Прибыль в месяц'!$D17,IF(AO$4='Прибыль в месяц'!$F$2,'Прибыль в месяц'!$F17,IF(AO$4='Прибыль в месяц'!$H$2,'Прибыль в месяц'!$H17,0))))</f>
        <v>385.29</v>
      </c>
      <c r="AP19" s="127">
        <f>IF(AP$4='Прибыль в месяц'!$B$2,'Прибыль в месяц'!$B17,IF(AP$4='Прибыль в месяц'!$D$2,'Прибыль в месяц'!$D17,IF(AP$4='Прибыль в месяц'!$F$2,'Прибыль в месяц'!$F17,IF(AP$4='Прибыль в месяц'!$H$2,'Прибыль в месяц'!$H17,0))))</f>
        <v>385.29</v>
      </c>
      <c r="AQ19" s="127">
        <f>IF(AQ$4='Прибыль в месяц'!$B$2,'Прибыль в месяц'!$B17,IF(AQ$4='Прибыль в месяц'!$D$2,'Прибыль в месяц'!$D17,IF(AQ$4='Прибыль в месяц'!$F$2,'Прибыль в месяц'!$F17,IF(AQ$4='Прибыль в месяц'!$H$2,'Прибыль в месяц'!$H17,0))))</f>
        <v>385.29</v>
      </c>
      <c r="AR19" s="127">
        <f>IF(AR$4='Прибыль в месяц'!$B$2,'Прибыль в месяц'!$B17,IF(AR$4='Прибыль в месяц'!$D$2,'Прибыль в месяц'!$D17,IF(AR$4='Прибыль в месяц'!$F$2,'Прибыль в месяц'!$F17,IF(AR$4='Прибыль в месяц'!$H$2,'Прибыль в месяц'!$H17,0))))</f>
        <v>385.29</v>
      </c>
      <c r="AS19" s="127">
        <f>IF(AS$4='Прибыль в месяц'!$B$2,'Прибыль в месяц'!$B17,IF(AS$4='Прибыль в месяц'!$D$2,'Прибыль в месяц'!$D17,IF(AS$4='Прибыль в месяц'!$F$2,'Прибыль в месяц'!$F17,IF(AS$4='Прибыль в месяц'!$H$2,'Прибыль в месяц'!$H17,0))))</f>
        <v>385.29</v>
      </c>
      <c r="AT19" s="127">
        <f>IF(AT$4='Прибыль в месяц'!$B$2,'Прибыль в месяц'!$B17,IF(AT$4='Прибыль в месяц'!$D$2,'Прибыль в месяц'!$D17,IF(AT$4='Прибыль в месяц'!$F$2,'Прибыль в месяц'!$F17,IF(AT$4='Прибыль в месяц'!$H$2,'Прибыль в месяц'!$H17,0))))</f>
        <v>385.29</v>
      </c>
      <c r="AU19" s="127">
        <f>IF(AU$4='Прибыль в месяц'!$B$2,'Прибыль в месяц'!$B17,IF(AU$4='Прибыль в месяц'!$D$2,'Прибыль в месяц'!$D17,IF(AU$4='Прибыль в месяц'!$F$2,'Прибыль в месяц'!$F17,IF(AU$4='Прибыль в месяц'!$H$2,'Прибыль в месяц'!$H17,0))))</f>
        <v>385.29</v>
      </c>
      <c r="AV19" s="127">
        <f>IF(AV$4='Прибыль в месяц'!$B$2,'Прибыль в месяц'!$B17,IF(AV$4='Прибыль в месяц'!$D$2,'Прибыль в месяц'!$D17,IF(AV$4='Прибыль в месяц'!$F$2,'Прибыль в месяц'!$F17,IF(AV$4='Прибыль в месяц'!$H$2,'Прибыль в месяц'!$H17,0))))</f>
        <v>385.29</v>
      </c>
      <c r="AW19" s="127">
        <f>IF(AW$4='Прибыль в месяц'!$B$2,'Прибыль в месяц'!$B17,IF(AW$4='Прибыль в месяц'!$D$2,'Прибыль в месяц'!$D17,IF(AW$4='Прибыль в месяц'!$F$2,'Прибыль в месяц'!$F17,IF(AW$4='Прибыль в месяц'!$H$2,'Прибыль в месяц'!$H17,0))))</f>
        <v>385.29</v>
      </c>
      <c r="AX19" s="127">
        <f>IF(AX$4='Прибыль в месяц'!$B$2,'Прибыль в месяц'!$B17,IF(AX$4='Прибыль в месяц'!$D$2,'Прибыль в месяц'!$D17,IF(AX$4='Прибыль в месяц'!$F$2,'Прибыль в месяц'!$F17,IF(AX$4='Прибыль в месяц'!$H$2,'Прибыль в месяц'!$H17,0))))</f>
        <v>385.29</v>
      </c>
      <c r="AY19" s="127">
        <f>IF(AY$4='Прибыль в месяц'!$B$2,'Прибыль в месяц'!$B17,IF(AY$4='Прибыль в месяц'!$D$2,'Прибыль в месяц'!$D17,IF(AY$4='Прибыль в месяц'!$F$2,'Прибыль в месяц'!$F17,IF(AY$4='Прибыль в месяц'!$H$2,'Прибыль в месяц'!$H17,0))))</f>
        <v>385.29</v>
      </c>
      <c r="AZ19" s="127">
        <f>IF(AZ$4='Прибыль в месяц'!$B$2,'Прибыль в месяц'!$B17,IF(AZ$4='Прибыль в месяц'!$D$2,'Прибыль в месяц'!$D17,IF(AZ$4='Прибыль в месяц'!$F$2,'Прибыль в месяц'!$F17,IF(AZ$4='Прибыль в месяц'!$H$2,'Прибыль в месяц'!$H17,0))))</f>
        <v>385.29</v>
      </c>
      <c r="BA19" s="129">
        <f aca="true" t="shared" si="22" ref="BA19:BA30">SUM(AO19:AZ19)</f>
        <v>4623.4800000000005</v>
      </c>
      <c r="BB19" s="127">
        <f>IF(BB$4='Прибыль в месяц'!$B$2,'Прибыль в месяц'!$B17,IF(BB$4='Прибыль в месяц'!$D$2,'Прибыль в месяц'!$D17,IF(BB$4='Прибыль в месяц'!$F$2,'Прибыль в месяц'!$F17,IF(BB$4='Прибыль в месяц'!$H$2,'Прибыль в месяц'!$H17,0))))</f>
        <v>385.29</v>
      </c>
      <c r="BC19" s="127">
        <f>IF(BC$4='Прибыль в месяц'!$B$2,'Прибыль в месяц'!$B17,IF(BC$4='Прибыль в месяц'!$D$2,'Прибыль в месяц'!$D17,IF(BC$4='Прибыль в месяц'!$F$2,'Прибыль в месяц'!$F17,IF(BC$4='Прибыль в месяц'!$H$2,'Прибыль в месяц'!$H17,0))))</f>
        <v>385.29</v>
      </c>
      <c r="BD19" s="127">
        <f>IF(BD$4='Прибыль в месяц'!$B$2,'Прибыль в месяц'!$B17,IF(BD$4='Прибыль в месяц'!$D$2,'Прибыль в месяц'!$D17,IF(BD$4='Прибыль в месяц'!$F$2,'Прибыль в месяц'!$F17,IF(BD$4='Прибыль в месяц'!$H$2,'Прибыль в месяц'!$H17,0))))</f>
        <v>385.29</v>
      </c>
      <c r="BE19" s="127">
        <f>IF(BE$4='Прибыль в месяц'!$B$2,'Прибыль в месяц'!$B17,IF(BE$4='Прибыль в месяц'!$D$2,'Прибыль в месяц'!$D17,IF(BE$4='Прибыль в месяц'!$F$2,'Прибыль в месяц'!$F17,IF(BE$4='Прибыль в месяц'!$H$2,'Прибыль в месяц'!$H17,0))))</f>
        <v>385.29</v>
      </c>
      <c r="BF19" s="127">
        <f>IF(BF$4='Прибыль в месяц'!$B$2,'Прибыль в месяц'!$B17,IF(BF$4='Прибыль в месяц'!$D$2,'Прибыль в месяц'!$D17,IF(BF$4='Прибыль в месяц'!$F$2,'Прибыль в месяц'!$F17,IF(BF$4='Прибыль в месяц'!$H$2,'Прибыль в месяц'!$H17,0))))</f>
        <v>385.29</v>
      </c>
      <c r="BG19" s="127">
        <f>IF(BG$4='Прибыль в месяц'!$B$2,'Прибыль в месяц'!$B17,IF(BG$4='Прибыль в месяц'!$D$2,'Прибыль в месяц'!$D17,IF(BG$4='Прибыль в месяц'!$F$2,'Прибыль в месяц'!$F17,IF(BG$4='Прибыль в месяц'!$H$2,'Прибыль в месяц'!$H17,0))))</f>
        <v>385.29</v>
      </c>
      <c r="BH19" s="127">
        <f>IF(BH$4='Прибыль в месяц'!$B$2,'Прибыль в месяц'!$B17,IF(BH$4='Прибыль в месяц'!$D$2,'Прибыль в месяц'!$D17,IF(BH$4='Прибыль в месяц'!$F$2,'Прибыль в месяц'!$F17,IF(BH$4='Прибыль в месяц'!$H$2,'Прибыль в месяц'!$H17,0))))</f>
        <v>385.29</v>
      </c>
      <c r="BI19" s="127">
        <f>IF(BI$4='Прибыль в месяц'!$B$2,'Прибыль в месяц'!$B17,IF(BI$4='Прибыль в месяц'!$D$2,'Прибыль в месяц'!$D17,IF(BI$4='Прибыль в месяц'!$F$2,'Прибыль в месяц'!$F17,IF(BI$4='Прибыль в месяц'!$H$2,'Прибыль в месяц'!$H17,0))))</f>
        <v>385.29</v>
      </c>
      <c r="BJ19" s="127">
        <f>IF(BJ$4='Прибыль в месяц'!$B$2,'Прибыль в месяц'!$B17,IF(BJ$4='Прибыль в месяц'!$D$2,'Прибыль в месяц'!$D17,IF(BJ$4='Прибыль в месяц'!$F$2,'Прибыль в месяц'!$F17,IF(BJ$4='Прибыль в месяц'!$H$2,'Прибыль в месяц'!$H17,0))))</f>
        <v>385.29</v>
      </c>
      <c r="BK19" s="127">
        <f>IF(BK$4='Прибыль в месяц'!$B$2,'Прибыль в месяц'!$B17,IF(BK$4='Прибыль в месяц'!$D$2,'Прибыль в месяц'!$D17,IF(BK$4='Прибыль в месяц'!$F$2,'Прибыль в месяц'!$F17,IF(BK$4='Прибыль в месяц'!$H$2,'Прибыль в месяц'!$H17,0))))</f>
        <v>385.29</v>
      </c>
      <c r="BL19" s="127">
        <f>IF(BL$4='Прибыль в месяц'!$B$2,'Прибыль в месяц'!$B17,IF(BL$4='Прибыль в месяц'!$D$2,'Прибыль в месяц'!$D17,IF(BL$4='Прибыль в месяц'!$F$2,'Прибыль в месяц'!$F17,IF(BL$4='Прибыль в месяц'!$H$2,'Прибыль в месяц'!$H17,0))))</f>
        <v>385.29</v>
      </c>
      <c r="BM19" s="127">
        <f>IF(BM$4='Прибыль в месяц'!$B$2,'Прибыль в месяц'!$B17,IF(BM$4='Прибыль в месяц'!$D$2,'Прибыль в месяц'!$D17,IF(BM$4='Прибыль в месяц'!$F$2,'Прибыль в месяц'!$F17,IF(BM$4='Прибыль в месяц'!$H$2,'Прибыль в месяц'!$H17,0))))</f>
        <v>385.29</v>
      </c>
      <c r="BN19" s="129">
        <f aca="true" t="shared" si="23" ref="BN19:BN30">SUM(BB19:BM19)</f>
        <v>4623.4800000000005</v>
      </c>
    </row>
    <row r="20" spans="1:66" ht="12.75">
      <c r="A20" s="126" t="s">
        <v>94</v>
      </c>
      <c r="B20" s="127"/>
      <c r="C20" s="127">
        <f>IF(C$4='Прибыль в месяц'!$B$2,'Прибыль в месяц'!$B18,IF(C$4='Прибыль в месяц'!$D$2,'Прибыль в месяц'!$D18,IF(C$4='Прибыль в месяц'!$F$2,'Прибыль в месяц'!$F18,IF(C$4='Прибыль в месяц'!$H$2,'Прибыль в месяц'!$H18,0))))</f>
        <v>0</v>
      </c>
      <c r="D20" s="127">
        <f>IF(D$4='Прибыль в месяц'!$B$2,'Прибыль в месяц'!$B18,IF(D$4='Прибыль в месяц'!$D$2,'Прибыль в месяц'!$D18,IF(D$4='Прибыль в месяц'!$F$2,'Прибыль в месяц'!$F18,IF(D$4='Прибыль в месяц'!$H$2,'Прибыль в месяц'!$H18,0))))</f>
        <v>0</v>
      </c>
      <c r="E20" s="127">
        <f>IF(E$4='Прибыль в месяц'!$B$2,'Прибыль в месяц'!$B18,IF(E$4='Прибыль в месяц'!$D$2,'Прибыль в месяц'!$D18,IF(E$4='Прибыль в месяц'!$F$2,'Прибыль в месяц'!$F18,IF(E$4='Прибыль в месяц'!$H$2,'Прибыль в месяц'!$H18,0))))</f>
        <v>0</v>
      </c>
      <c r="F20" s="127">
        <f>IF(F$4='Прибыль в месяц'!$B$2,'Прибыль в месяц'!$B18,IF(F$4='Прибыль в месяц'!$D$2,'Прибыль в месяц'!$D18,IF(F$4='Прибыль в месяц'!$F$2,'Прибыль в месяц'!$F18,IF(F$4='Прибыль в месяц'!$H$2,'Прибыль в месяц'!$H18,0))))</f>
        <v>0</v>
      </c>
      <c r="G20" s="127">
        <f>IF(G$4='Прибыль в месяц'!$B$2,'Прибыль в месяц'!$B18,IF(G$4='Прибыль в месяц'!$D$2,'Прибыль в месяц'!$D18,IF(G$4='Прибыль в месяц'!$F$2,'Прибыль в месяц'!$F18,IF(G$4='Прибыль в месяц'!$H$2,'Прибыль в месяц'!$H18,0))))</f>
        <v>0</v>
      </c>
      <c r="H20" s="127">
        <f>IF(H$4='Прибыль в месяц'!$B$2,'Прибыль в месяц'!$B18,IF(H$4='Прибыль в месяц'!$D$2,'Прибыль в месяц'!$D18,IF(H$4='Прибыль в месяц'!$F$2,'Прибыль в месяц'!$F18,IF(H$4='Прибыль в месяц'!$H$2,'Прибыль в месяц'!$H18,0))))</f>
        <v>0</v>
      </c>
      <c r="I20" s="127"/>
      <c r="J20" s="127"/>
      <c r="K20" s="127"/>
      <c r="L20" s="127"/>
      <c r="M20" s="128"/>
      <c r="N20" s="129">
        <f t="shared" si="19"/>
        <v>0</v>
      </c>
      <c r="O20" s="130"/>
      <c r="P20" s="127">
        <f>IF(P$4='Прибыль в месяц'!$B$2,'Прибыль в месяц'!$B18,IF(P$4='Прибыль в месяц'!$D$2,'Прибыль в месяц'!$D18,IF(P$4='Прибыль в месяц'!$F$2,'Прибыль в месяц'!$F18,IF(P$4='Прибыль в месяц'!$H$2,'Прибыль в месяц'!$H18,0))))</f>
        <v>0</v>
      </c>
      <c r="Q20" s="127">
        <f>IF(Q$4='Прибыль в месяц'!$B$2,'Прибыль в месяц'!$B18,IF(Q$4='Прибыль в месяц'!$D$2,'Прибыль в месяц'!$D18,IF(Q$4='Прибыль в месяц'!$F$2,'Прибыль в месяц'!$F18,IF(Q$4='Прибыль в месяц'!$H$2,'Прибыль в месяц'!$H18,0))))</f>
        <v>0</v>
      </c>
      <c r="R20" s="127">
        <f>IF(R$4='Прибыль в месяц'!$B$2,'Прибыль в месяц'!$B18,IF(R$4='Прибыль в месяц'!$D$2,'Прибыль в месяц'!$D18,IF(R$4='Прибыль в месяц'!$F$2,'Прибыль в месяц'!$F18,IF(R$4='Прибыль в месяц'!$H$2,'Прибыль в месяц'!$H18,0))))</f>
        <v>0</v>
      </c>
      <c r="S20" s="127">
        <f>IF(S$4='Прибыль в месяц'!$B$2,'Прибыль в месяц'!$B18,IF(S$4='Прибыль в месяц'!$D$2,'Прибыль в месяц'!$D18,IF(S$4='Прибыль в месяц'!$F$2,'Прибыль в месяц'!$F18,IF(S$4='Прибыль в месяц'!$H$2,'Прибыль в месяц'!$H18,0))))</f>
        <v>0</v>
      </c>
      <c r="T20" s="127">
        <f>IF(T$4='Прибыль в месяц'!$B$2,'Прибыль в месяц'!$B18,IF(T$4='Прибыль в месяц'!$D$2,'Прибыль в месяц'!$D18,IF(T$4='Прибыль в месяц'!$F$2,'Прибыль в месяц'!$F18,IF(T$4='Прибыль в месяц'!$H$2,'Прибыль в месяц'!$H18,0))))</f>
        <v>0</v>
      </c>
      <c r="U20" s="127">
        <f>IF(U$4='Прибыль в месяц'!$B$2,'Прибыль в месяц'!$B18,IF(U$4='Прибыль в месяц'!$D$2,'Прибыль в месяц'!$D18,IF(U$4='Прибыль в месяц'!$F$2,'Прибыль в месяц'!$F18,IF(U$4='Прибыль в месяц'!$H$2,'Прибыль в месяц'!$H18,0))))</f>
        <v>0</v>
      </c>
      <c r="V20" s="127"/>
      <c r="W20" s="127"/>
      <c r="X20" s="127"/>
      <c r="Y20" s="127"/>
      <c r="Z20" s="127"/>
      <c r="AA20" s="129">
        <f t="shared" si="20"/>
        <v>0</v>
      </c>
      <c r="AB20" s="127"/>
      <c r="AC20" s="127">
        <f>IF(AC$4='Прибыль в месяц'!$B$2,'Прибыль в месяц'!$B18,IF(AC$4='Прибыль в месяц'!$D$2,'Прибыль в месяц'!$D18,IF(AC$4='Прибыль в месяц'!$F$2,'Прибыль в месяц'!$F18,IF(AC$4='Прибыль в месяц'!$H$2,'Прибыль в месяц'!$H18,0))))</f>
        <v>0</v>
      </c>
      <c r="AD20" s="127">
        <f>IF(AD$4='Прибыль в месяц'!$B$2,'Прибыль в месяц'!$B18,IF(AD$4='Прибыль в месяц'!$D$2,'Прибыль в месяц'!$D18,IF(AD$4='Прибыль в месяц'!$F$2,'Прибыль в месяц'!$F18,IF(AD$4='Прибыль в месяц'!$H$2,'Прибыль в месяц'!$H18,0))))</f>
        <v>0</v>
      </c>
      <c r="AE20" s="127">
        <f>IF(AE$4='Прибыль в месяц'!$B$2,'Прибыль в месяц'!$B18,IF(AE$4='Прибыль в месяц'!$D$2,'Прибыль в месяц'!$D18,IF(AE$4='Прибыль в месяц'!$F$2,'Прибыль в месяц'!$F18,IF(AE$4='Прибыль в месяц'!$H$2,'Прибыль в месяц'!$H18,0))))</f>
        <v>0</v>
      </c>
      <c r="AF20" s="127">
        <f>IF(AF$4='Прибыль в месяц'!$B$2,'Прибыль в месяц'!$B18,IF(AF$4='Прибыль в месяц'!$D$2,'Прибыль в месяц'!$D18,IF(AF$4='Прибыль в месяц'!$F$2,'Прибыль в месяц'!$F18,IF(AF$4='Прибыль в месяц'!$H$2,'Прибыль в месяц'!$H18,0))))</f>
        <v>0</v>
      </c>
      <c r="AG20" s="127">
        <f>IF(AG$4='Прибыль в месяц'!$B$2,'Прибыль в месяц'!$B18,IF(AG$4='Прибыль в месяц'!$D$2,'Прибыль в месяц'!$D18,IF(AG$4='Прибыль в месяц'!$F$2,'Прибыль в месяц'!$F18,IF(AG$4='Прибыль в месяц'!$H$2,'Прибыль в месяц'!$H18,0))))</f>
        <v>0</v>
      </c>
      <c r="AH20" s="127">
        <f>IF(AH$4='Прибыль в месяц'!$B$2,'Прибыль в месяц'!$B18,IF(AH$4='Прибыль в месяц'!$D$2,'Прибыль в месяц'!$D18,IF(AH$4='Прибыль в месяц'!$F$2,'Прибыль в месяц'!$F18,IF(AH$4='Прибыль в месяц'!$H$2,'Прибыль в месяц'!$H18,0))))</f>
        <v>0</v>
      </c>
      <c r="AI20" s="127"/>
      <c r="AJ20" s="127"/>
      <c r="AK20" s="127"/>
      <c r="AL20" s="127"/>
      <c r="AM20" s="127"/>
      <c r="AN20" s="129">
        <f t="shared" si="21"/>
        <v>0</v>
      </c>
      <c r="AO20" s="127"/>
      <c r="AP20" s="127">
        <f>IF(AP$4='Прибыль в месяц'!$B$2,'Прибыль в месяц'!$B18,IF(AP$4='Прибыль в месяц'!$D$2,'Прибыль в месяц'!$D18,IF(AP$4='Прибыль в месяц'!$F$2,'Прибыль в месяц'!$F18,IF(AP$4='Прибыль в месяц'!$H$2,'Прибыль в месяц'!$H18,0))))</f>
        <v>0</v>
      </c>
      <c r="AQ20" s="127">
        <f>IF(AQ$4='Прибыль в месяц'!$B$2,'Прибыль в месяц'!$B18,IF(AQ$4='Прибыль в месяц'!$D$2,'Прибыль в месяц'!$D18,IF(AQ$4='Прибыль в месяц'!$F$2,'Прибыль в месяц'!$F18,IF(AQ$4='Прибыль в месяц'!$H$2,'Прибыль в месяц'!$H18,0))))</f>
        <v>0</v>
      </c>
      <c r="AR20" s="127">
        <f>IF(AR$4='Прибыль в месяц'!$B$2,'Прибыль в месяц'!$B18,IF(AR$4='Прибыль в месяц'!$D$2,'Прибыль в месяц'!$D18,IF(AR$4='Прибыль в месяц'!$F$2,'Прибыль в месяц'!$F18,IF(AR$4='Прибыль в месяц'!$H$2,'Прибыль в месяц'!$H18,0))))</f>
        <v>0</v>
      </c>
      <c r="AS20" s="127">
        <f>IF(AS$4='Прибыль в месяц'!$B$2,'Прибыль в месяц'!$B18,IF(AS$4='Прибыль в месяц'!$D$2,'Прибыль в месяц'!$D18,IF(AS$4='Прибыль в месяц'!$F$2,'Прибыль в месяц'!$F18,IF(AS$4='Прибыль в месяц'!$H$2,'Прибыль в месяц'!$H18,0))))</f>
        <v>0</v>
      </c>
      <c r="AT20" s="127">
        <f>IF(AT$4='Прибыль в месяц'!$B$2,'Прибыль в месяц'!$B18,IF(AT$4='Прибыль в месяц'!$D$2,'Прибыль в месяц'!$D18,IF(AT$4='Прибыль в месяц'!$F$2,'Прибыль в месяц'!$F18,IF(AT$4='Прибыль в месяц'!$H$2,'Прибыль в месяц'!$H18,0))))</f>
        <v>0</v>
      </c>
      <c r="AU20" s="127">
        <f>IF(AU$4='Прибыль в месяц'!$B$2,'Прибыль в месяц'!$B18,IF(AU$4='Прибыль в месяц'!$D$2,'Прибыль в месяц'!$D18,IF(AU$4='Прибыль в месяц'!$F$2,'Прибыль в месяц'!$F18,IF(AU$4='Прибыль в месяц'!$H$2,'Прибыль в месяц'!$H18,0))))</f>
        <v>0</v>
      </c>
      <c r="AV20" s="127"/>
      <c r="AW20" s="127"/>
      <c r="AX20" s="127"/>
      <c r="AY20" s="127"/>
      <c r="AZ20" s="127"/>
      <c r="BA20" s="129">
        <f t="shared" si="22"/>
        <v>0</v>
      </c>
      <c r="BB20" s="127"/>
      <c r="BC20" s="127">
        <f>IF(BC$4='Прибыль в месяц'!$B$2,'Прибыль в месяц'!$B18,IF(BC$4='Прибыль в месяц'!$D$2,'Прибыль в месяц'!$D18,IF(BC$4='Прибыль в месяц'!$F$2,'Прибыль в месяц'!$F18,IF(BC$4='Прибыль в месяц'!$H$2,'Прибыль в месяц'!$H18,0))))</f>
        <v>0</v>
      </c>
      <c r="BD20" s="127">
        <f>IF(BD$4='Прибыль в месяц'!$B$2,'Прибыль в месяц'!$B18,IF(BD$4='Прибыль в месяц'!$D$2,'Прибыль в месяц'!$D18,IF(BD$4='Прибыль в месяц'!$F$2,'Прибыль в месяц'!$F18,IF(BD$4='Прибыль в месяц'!$H$2,'Прибыль в месяц'!$H18,0))))</f>
        <v>0</v>
      </c>
      <c r="BE20" s="127">
        <f>IF(BE$4='Прибыль в месяц'!$B$2,'Прибыль в месяц'!$B18,IF(BE$4='Прибыль в месяц'!$D$2,'Прибыль в месяц'!$D18,IF(BE$4='Прибыль в месяц'!$F$2,'Прибыль в месяц'!$F18,IF(BE$4='Прибыль в месяц'!$H$2,'Прибыль в месяц'!$H18,0))))</f>
        <v>0</v>
      </c>
      <c r="BF20" s="127">
        <f>IF(BF$4='Прибыль в месяц'!$B$2,'Прибыль в месяц'!$B18,IF(BF$4='Прибыль в месяц'!$D$2,'Прибыль в месяц'!$D18,IF(BF$4='Прибыль в месяц'!$F$2,'Прибыль в месяц'!$F18,IF(BF$4='Прибыль в месяц'!$H$2,'Прибыль в месяц'!$H18,0))))</f>
        <v>0</v>
      </c>
      <c r="BG20" s="127">
        <f>IF(BG$4='Прибыль в месяц'!$B$2,'Прибыль в месяц'!$B18,IF(BG$4='Прибыль в месяц'!$D$2,'Прибыль в месяц'!$D18,IF(BG$4='Прибыль в месяц'!$F$2,'Прибыль в месяц'!$F18,IF(BG$4='Прибыль в месяц'!$H$2,'Прибыль в месяц'!$H18,0))))</f>
        <v>0</v>
      </c>
      <c r="BH20" s="127">
        <f>IF(BH$4='Прибыль в месяц'!$B$2,'Прибыль в месяц'!$B18,IF(BH$4='Прибыль в месяц'!$D$2,'Прибыль в месяц'!$D18,IF(BH$4='Прибыль в месяц'!$F$2,'Прибыль в месяц'!$F18,IF(BH$4='Прибыль в месяц'!$H$2,'Прибыль в месяц'!$H18,0))))</f>
        <v>0</v>
      </c>
      <c r="BI20" s="127"/>
      <c r="BJ20" s="127"/>
      <c r="BK20" s="127"/>
      <c r="BL20" s="127"/>
      <c r="BM20" s="127"/>
      <c r="BN20" s="129">
        <f t="shared" si="23"/>
        <v>0</v>
      </c>
    </row>
    <row r="21" spans="1:66" ht="12.75">
      <c r="A21" s="126" t="s">
        <v>129</v>
      </c>
      <c r="B21" s="127">
        <f>IF(B$4='Прибыль в месяц'!B$2,'Прибыль в месяц'!B19,IF(B$4='Прибыль в месяц'!D$2,'Прибыль в месяц'!D19,IF(B$4='Прибыль в месяц'!F$2,'Прибыль в месяц'!F19,IF(B$4='Прибыль в месяц'!H$2,'Прибыль в месяц'!H19))))</f>
        <v>88.38</v>
      </c>
      <c r="C21" s="127">
        <f>IF(C$4='Прибыль в месяц'!$B$2,'Прибыль в месяц'!$B19,IF(C$4='Прибыль в месяц'!$D$2,'Прибыль в месяц'!$D19,IF(C$4='Прибыль в месяц'!$F$2,'Прибыль в месяц'!$F19,IF(C$4='Прибыль в месяц'!$H$2,'Прибыль в месяц'!$H19,0))))</f>
        <v>88.38</v>
      </c>
      <c r="D21" s="127">
        <f>IF(D$4='Прибыль в месяц'!$B$2,'Прибыль в месяц'!$B19,IF(D$4='Прибыль в месяц'!$D$2,'Прибыль в месяц'!$D19,IF(D$4='Прибыль в месяц'!$F$2,'Прибыль в месяц'!$F19,IF(D$4='Прибыль в месяц'!$H$2,'Прибыль в месяц'!$H19,0))))</f>
        <v>132.57</v>
      </c>
      <c r="E21" s="127">
        <f>IF(E$4='Прибыль в месяц'!$B$2,'Прибыль в месяц'!$B19,IF(E$4='Прибыль в месяц'!$D$2,'Прибыль в месяц'!$D19,IF(E$4='Прибыль в месяц'!$F$2,'Прибыль в месяц'!$F19,IF(E$4='Прибыль в месяц'!$H$2,'Прибыль в месяц'!$H19,0))))</f>
        <v>132.57</v>
      </c>
      <c r="F21" s="127">
        <f>IF(F$4='Прибыль в месяц'!$B$2,'Прибыль в месяц'!$B19,IF(F$4='Прибыль в месяц'!$D$2,'Прибыль в месяц'!$D19,IF(F$4='Прибыль в месяц'!$F$2,'Прибыль в месяц'!$F19,IF(F$4='Прибыль в месяц'!$H$2,'Прибыль в месяц'!$H19,0))))</f>
        <v>243.04500000000002</v>
      </c>
      <c r="G21" s="127">
        <f>IF(G$4='Прибыль в месяц'!$B$2,'Прибыль в месяц'!$B19,IF(G$4='Прибыль в месяц'!$D$2,'Прибыль в месяц'!$D19,IF(G$4='Прибыль в месяц'!$F$2,'Прибыль в месяц'!$F19,IF(G$4='Прибыль в месяц'!$H$2,'Прибыль в месяц'!$H19,0))))</f>
        <v>243.04500000000002</v>
      </c>
      <c r="H21" s="127">
        <f>IF(H$4='Прибыль в месяц'!$B$2,'Прибыль в месяц'!$B19,IF(H$4='Прибыль в месяц'!$D$2,'Прибыль в месяц'!$D19,IF(H$4='Прибыль в месяц'!$F$2,'Прибыль в месяц'!$F19,IF(H$4='Прибыль в месяц'!$H$2,'Прибыль в месяц'!$H19,0))))</f>
        <v>243.04500000000002</v>
      </c>
      <c r="I21" s="137">
        <f>IF(I$4='Прибыль в месяц'!$B$2,'Прибыль в месяц'!$B19,IF(I$4='Прибыль в месяц'!$D$2,'Прибыль в месяц'!$D19,IF(I$4='Прибыль в месяц'!$F$2,'Прибыль в месяц'!$F19,IF(I$4='Прибыль в месяц'!$H$2,'Прибыль в месяц'!$H19,0))))</f>
        <v>243.04500000000002</v>
      </c>
      <c r="J21" s="141">
        <f>IF(J$4='Прибыль в месяц'!$B$2,'Прибыль в месяц'!$B19,IF(J$4='Прибыль в месяц'!$D$2,'Прибыль в месяц'!$D19,IF(J$4='Прибыль в месяц'!$F$2,'Прибыль в месяц'!$F19,IF(J$4='Прибыль в месяц'!$H$2,'Прибыль в месяц'!$H19,0))))</f>
        <v>243.04500000000002</v>
      </c>
      <c r="K21" s="142">
        <f>IF(K$4='Прибыль в месяц'!$B$2,'Прибыль в месяц'!$B19,IF(K$4='Прибыль в месяц'!$D$2,'Прибыль в месяц'!$D19,IF(K$4='Прибыль в месяц'!$F$2,'Прибыль в месяц'!$F19,IF(K$4='Прибыль в месяц'!$H$2,'Прибыль в месяц'!$H19,0))))</f>
        <v>243.04500000000002</v>
      </c>
      <c r="L21" s="142">
        <f>IF(L$4='Прибыль в месяц'!$B$2,'Прибыль в месяц'!$B19,IF(L$4='Прибыль в месяц'!$D$2,'Прибыль в месяц'!$D19,IF(L$4='Прибыль в месяц'!$F$2,'Прибыль в месяц'!$F19,IF(L$4='Прибыль в месяц'!$H$2,'Прибыль в месяц'!$H19,0))))</f>
        <v>243.04500000000002</v>
      </c>
      <c r="M21" s="143">
        <f>IF(M$4='Прибыль в месяц'!$B$2,'Прибыль в месяц'!$B19,IF(M$4='Прибыль в месяц'!$D$2,'Прибыль в месяц'!$D19,IF(M$4='Прибыль в месяц'!$F$2,'Прибыль в месяц'!$F19,IF(M$4='Прибыль в месяц'!$H$2,'Прибыль в месяц'!$H19,0))))</f>
        <v>243.04500000000002</v>
      </c>
      <c r="N21" s="144">
        <f t="shared" si="19"/>
        <v>2386.26</v>
      </c>
      <c r="O21" s="145">
        <f>IF(O$4='Прибыль в месяц'!$B$2,'Прибыль в месяц'!$B19,IF(O$4='Прибыль в месяц'!$D$2,'Прибыль в месяц'!$D19,IF(O$4='Прибыль в месяц'!$F$2,'Прибыль в месяц'!$F19,IF(O$4='Прибыль в месяц'!$H$2,'Прибыль в месяц'!$H19,0))))</f>
        <v>243.04500000000002</v>
      </c>
      <c r="P21" s="142">
        <f>IF(P$4='Прибыль в месяц'!$B$2,'Прибыль в месяц'!$B19,IF(P$4='Прибыль в месяц'!$D$2,'Прибыль в месяц'!$D19,IF(P$4='Прибыль в месяц'!$F$2,'Прибыль в месяц'!$F19,IF(P$4='Прибыль в месяц'!$H$2,'Прибыль в месяц'!$H19,0))))</f>
        <v>243.04500000000002</v>
      </c>
      <c r="Q21" s="142">
        <f>IF(Q$4='Прибыль в месяц'!$B$2,'Прибыль в месяц'!$B19,IF(Q$4='Прибыль в месяц'!$D$2,'Прибыль в месяц'!$D19,IF(Q$4='Прибыль в месяц'!$F$2,'Прибыль в месяц'!$F19,IF(Q$4='Прибыль в месяц'!$H$2,'Прибыль в месяц'!$H19,0))))</f>
        <v>243.04500000000002</v>
      </c>
      <c r="R21" s="142">
        <f>IF(R$4='Прибыль в месяц'!$B$2,'Прибыль в месяц'!$B19,IF(R$4='Прибыль в месяц'!$D$2,'Прибыль в месяц'!$D19,IF(R$4='Прибыль в месяц'!$F$2,'Прибыль в месяц'!$F19,IF(R$4='Прибыль в месяц'!$H$2,'Прибыль в месяц'!$H19,0))))</f>
        <v>243.04500000000002</v>
      </c>
      <c r="S21" s="142">
        <f>IF(S$4='Прибыль в месяц'!$B$2,'Прибыль в месяц'!$B19,IF(S$4='Прибыль в месяц'!$D$2,'Прибыль в месяц'!$D19,IF(S$4='Прибыль в месяц'!$F$2,'Прибыль в месяц'!$F19,IF(S$4='Прибыль в месяц'!$H$2,'Прибыль в месяц'!$H19,0))))</f>
        <v>243.04500000000002</v>
      </c>
      <c r="T21" s="142">
        <f>IF(T$4='Прибыль в месяц'!$B$2,'Прибыль в месяц'!$B19,IF(T$4='Прибыль в месяц'!$D$2,'Прибыль в месяц'!$D19,IF(T$4='Прибыль в месяц'!$F$2,'Прибыль в месяц'!$F19,IF(T$4='Прибыль в месяц'!$H$2,'Прибыль в месяц'!$H19,0))))</f>
        <v>243.04500000000002</v>
      </c>
      <c r="U21" s="142">
        <f>IF(U$4='Прибыль в месяц'!$B$2,'Прибыль в месяц'!$B19,IF(U$4='Прибыль в месяц'!$D$2,'Прибыль в месяц'!$D19,IF(U$4='Прибыль в месяц'!$F$2,'Прибыль в месяц'!$F19,IF(U$4='Прибыль в месяц'!$H$2,'Прибыль в месяц'!$H19,0))))</f>
        <v>243.04500000000002</v>
      </c>
      <c r="V21" s="142">
        <f>IF(V$4='Прибыль в месяц'!$B$2,'Прибыль в месяц'!$B19,IF(V$4='Прибыль в месяц'!$D$2,'Прибыль в месяц'!$D19,IF(V$4='Прибыль в месяц'!$F$2,'Прибыль в месяц'!$F19,IF(V$4='Прибыль в месяц'!$H$2,'Прибыль в месяц'!$H19,0))))</f>
        <v>243.04500000000002</v>
      </c>
      <c r="W21" s="142">
        <f>IF(W$4='Прибыль в месяц'!$B$2,'Прибыль в месяц'!$B19,IF(W$4='Прибыль в месяц'!$D$2,'Прибыль в месяц'!$D19,IF(W$4='Прибыль в месяц'!$F$2,'Прибыль в месяц'!$F19,IF(W$4='Прибыль в месяц'!$H$2,'Прибыль в месяц'!$H19,0))))</f>
        <v>243.04500000000002</v>
      </c>
      <c r="X21" s="142">
        <f>IF(X$4='Прибыль в месяц'!$B$2,'Прибыль в месяц'!$B19,IF(X$4='Прибыль в месяц'!$D$2,'Прибыль в месяц'!$D19,IF(X$4='Прибыль в месяц'!$F$2,'Прибыль в месяц'!$F19,IF(X$4='Прибыль в месяц'!$H$2,'Прибыль в месяц'!$H19,0))))</f>
        <v>243.04500000000002</v>
      </c>
      <c r="Y21" s="142">
        <f>IF(Y$4='Прибыль в месяц'!$B$2,'Прибыль в месяц'!$B19,IF(Y$4='Прибыль в месяц'!$D$2,'Прибыль в месяц'!$D19,IF(Y$4='Прибыль в месяц'!$F$2,'Прибыль в месяц'!$F19,IF(Y$4='Прибыль в месяц'!$H$2,'Прибыль в месяц'!$H19,0))))</f>
        <v>243.04500000000002</v>
      </c>
      <c r="Z21" s="142">
        <f>IF(Z$4='Прибыль в месяц'!$B$2,'Прибыль в месяц'!$B19,IF(Z$4='Прибыль в месяц'!$D$2,'Прибыль в месяц'!$D19,IF(Z$4='Прибыль в месяц'!$F$2,'Прибыль в месяц'!$F19,IF(Z$4='Прибыль в месяц'!$H$2,'Прибыль в месяц'!$H19,0))))</f>
        <v>243.04500000000002</v>
      </c>
      <c r="AA21" s="144">
        <f t="shared" si="20"/>
        <v>2916.5400000000004</v>
      </c>
      <c r="AB21" s="142">
        <f>IF(AB$4='Прибыль в месяц'!$B$2,'Прибыль в месяц'!$B19,IF(AB$4='Прибыль в месяц'!$D$2,'Прибыль в месяц'!$D19,IF(AB$4='Прибыль в месяц'!$F$2,'Прибыль в месяц'!$F19,IF(AB$4='Прибыль в месяц'!$H$2,'Прибыль в месяц'!$H19,0))))</f>
        <v>243.04500000000002</v>
      </c>
      <c r="AC21" s="142">
        <f>IF(AC$4='Прибыль в месяц'!$B$2,'Прибыль в месяц'!$B19,IF(AC$4='Прибыль в месяц'!$D$2,'Прибыль в месяц'!$D19,IF(AC$4='Прибыль в месяц'!$F$2,'Прибыль в месяц'!$F19,IF(AC$4='Прибыль в месяц'!$H$2,'Прибыль в месяц'!$H19,0))))</f>
        <v>243.04500000000002</v>
      </c>
      <c r="AD21" s="142">
        <f>IF(AD$4='Прибыль в месяц'!$B$2,'Прибыль в месяц'!$B19,IF(AD$4='Прибыль в месяц'!$D$2,'Прибыль в месяц'!$D19,IF(AD$4='Прибыль в месяц'!$F$2,'Прибыль в месяц'!$F19,IF(AD$4='Прибыль в месяц'!$H$2,'Прибыль в месяц'!$H19,0))))</f>
        <v>243.04500000000002</v>
      </c>
      <c r="AE21" s="142">
        <f>IF(AE$4='Прибыль в месяц'!$B$2,'Прибыль в месяц'!$B19,IF(AE$4='Прибыль в месяц'!$D$2,'Прибыль в месяц'!$D19,IF(AE$4='Прибыль в месяц'!$F$2,'Прибыль в месяц'!$F19,IF(AE$4='Прибыль в месяц'!$H$2,'Прибыль в месяц'!$H19,0))))</f>
        <v>243.04500000000002</v>
      </c>
      <c r="AF21" s="142">
        <f>IF(AF$4='Прибыль в месяц'!$B$2,'Прибыль в месяц'!$B19,IF(AF$4='Прибыль в месяц'!$D$2,'Прибыль в месяц'!$D19,IF(AF$4='Прибыль в месяц'!$F$2,'Прибыль в месяц'!$F19,IF(AF$4='Прибыль в месяц'!$H$2,'Прибыль в месяц'!$H19,0))))</f>
        <v>243.04500000000002</v>
      </c>
      <c r="AG21" s="142">
        <f>IF(AG$4='Прибыль в месяц'!$B$2,'Прибыль в месяц'!$B19,IF(AG$4='Прибыль в месяц'!$D$2,'Прибыль в месяц'!$D19,IF(AG$4='Прибыль в месяц'!$F$2,'Прибыль в месяц'!$F19,IF(AG$4='Прибыль в месяц'!$H$2,'Прибыль в месяц'!$H19,0))))</f>
        <v>243.04500000000002</v>
      </c>
      <c r="AH21" s="142">
        <f>IF(AH$4='Прибыль в месяц'!$B$2,'Прибыль в месяц'!$B19,IF(AH$4='Прибыль в месяц'!$D$2,'Прибыль в месяц'!$D19,IF(AH$4='Прибыль в месяц'!$F$2,'Прибыль в месяц'!$F19,IF(AH$4='Прибыль в месяц'!$H$2,'Прибыль в месяц'!$H19,0))))</f>
        <v>243.04500000000002</v>
      </c>
      <c r="AI21" s="142">
        <f>IF(AI$4='Прибыль в месяц'!$B$2,'Прибыль в месяц'!$B19,IF(AI$4='Прибыль в месяц'!$D$2,'Прибыль в месяц'!$D19,IF(AI$4='Прибыль в месяц'!$F$2,'Прибыль в месяц'!$F19,IF(AI$4='Прибыль в месяц'!$H$2,'Прибыль в месяц'!$H19,0))))</f>
        <v>243.04500000000002</v>
      </c>
      <c r="AJ21" s="142">
        <f>IF(AJ$4='Прибыль в месяц'!$B$2,'Прибыль в месяц'!$B19,IF(AJ$4='Прибыль в месяц'!$D$2,'Прибыль в месяц'!$D19,IF(AJ$4='Прибыль в месяц'!$F$2,'Прибыль в месяц'!$F19,IF(AJ$4='Прибыль в месяц'!$H$2,'Прибыль в месяц'!$H19,0))))</f>
        <v>243.04500000000002</v>
      </c>
      <c r="AK21" s="142">
        <f>IF(AK$4='Прибыль в месяц'!$B$2,'Прибыль в месяц'!$B19,IF(AK$4='Прибыль в месяц'!$D$2,'Прибыль в месяц'!$D19,IF(AK$4='Прибыль в месяц'!$F$2,'Прибыль в месяц'!$F19,IF(AK$4='Прибыль в месяц'!$H$2,'Прибыль в месяц'!$H19,0))))</f>
        <v>243.04500000000002</v>
      </c>
      <c r="AL21" s="142">
        <f>IF(AL$4='Прибыль в месяц'!$B$2,'Прибыль в месяц'!$B19,IF(AL$4='Прибыль в месяц'!$D$2,'Прибыль в месяц'!$D19,IF(AL$4='Прибыль в месяц'!$F$2,'Прибыль в месяц'!$F19,IF(AL$4='Прибыль в месяц'!$H$2,'Прибыль в месяц'!$H19,0))))</f>
        <v>243.04500000000002</v>
      </c>
      <c r="AM21" s="142">
        <f>IF(AM$4='Прибыль в месяц'!$B$2,'Прибыль в месяц'!$B19,IF(AM$4='Прибыль в месяц'!$D$2,'Прибыль в месяц'!$D19,IF(AM$4='Прибыль в месяц'!$F$2,'Прибыль в месяц'!$F19,IF(AM$4='Прибыль в месяц'!$H$2,'Прибыль в месяц'!$H19,0))))</f>
        <v>243.04500000000002</v>
      </c>
      <c r="AN21" s="144">
        <f t="shared" si="21"/>
        <v>2916.5400000000004</v>
      </c>
      <c r="AO21" s="142">
        <f>IF(AO$4='Прибыль в месяц'!$B$2,'Прибыль в месяц'!$B19,IF(AO$4='Прибыль в месяц'!$D$2,'Прибыль в месяц'!$D19,IF(AO$4='Прибыль в месяц'!$F$2,'Прибыль в месяц'!$F19,IF(AO$4='Прибыль в месяц'!$H$2,'Прибыль в месяц'!$H19,0))))</f>
        <v>243.04500000000002</v>
      </c>
      <c r="AP21" s="142">
        <f>IF(AP$4='Прибыль в месяц'!$B$2,'Прибыль в месяц'!$B19,IF(AP$4='Прибыль в месяц'!$D$2,'Прибыль в месяц'!$D19,IF(AP$4='Прибыль в месяц'!$F$2,'Прибыль в месяц'!$F19,IF(AP$4='Прибыль в месяц'!$H$2,'Прибыль в месяц'!$H19,0))))</f>
        <v>243.04500000000002</v>
      </c>
      <c r="AQ21" s="142">
        <f>IF(AQ$4='Прибыль в месяц'!$B$2,'Прибыль в месяц'!$B19,IF(AQ$4='Прибыль в месяц'!$D$2,'Прибыль в месяц'!$D19,IF(AQ$4='Прибыль в месяц'!$F$2,'Прибыль в месяц'!$F19,IF(AQ$4='Прибыль в месяц'!$H$2,'Прибыль в месяц'!$H19,0))))</f>
        <v>243.04500000000002</v>
      </c>
      <c r="AR21" s="142">
        <f>IF(AR$4='Прибыль в месяц'!$B$2,'Прибыль в месяц'!$B19,IF(AR$4='Прибыль в месяц'!$D$2,'Прибыль в месяц'!$D19,IF(AR$4='Прибыль в месяц'!$F$2,'Прибыль в месяц'!$F19,IF(AR$4='Прибыль в месяц'!$H$2,'Прибыль в месяц'!$H19,0))))</f>
        <v>243.04500000000002</v>
      </c>
      <c r="AS21" s="142">
        <f>IF(AS$4='Прибыль в месяц'!$B$2,'Прибыль в месяц'!$B19,IF(AS$4='Прибыль в месяц'!$D$2,'Прибыль в месяц'!$D19,IF(AS$4='Прибыль в месяц'!$F$2,'Прибыль в месяц'!$F19,IF(AS$4='Прибыль в месяц'!$H$2,'Прибыль в месяц'!$H19,0))))</f>
        <v>243.04500000000002</v>
      </c>
      <c r="AT21" s="142">
        <f>IF(AT$4='Прибыль в месяц'!$B$2,'Прибыль в месяц'!$B19,IF(AT$4='Прибыль в месяц'!$D$2,'Прибыль в месяц'!$D19,IF(AT$4='Прибыль в месяц'!$F$2,'Прибыль в месяц'!$F19,IF(AT$4='Прибыль в месяц'!$H$2,'Прибыль в месяц'!$H19,0))))</f>
        <v>243.04500000000002</v>
      </c>
      <c r="AU21" s="142">
        <f>IF(AU$4='Прибыль в месяц'!$B$2,'Прибыль в месяц'!$B19,IF(AU$4='Прибыль в месяц'!$D$2,'Прибыль в месяц'!$D19,IF(AU$4='Прибыль в месяц'!$F$2,'Прибыль в месяц'!$F19,IF(AU$4='Прибыль в месяц'!$H$2,'Прибыль в месяц'!$H19,0))))</f>
        <v>243.04500000000002</v>
      </c>
      <c r="AV21" s="142">
        <f>IF(AV$4='Прибыль в месяц'!$B$2,'Прибыль в месяц'!$B19,IF(AV$4='Прибыль в месяц'!$D$2,'Прибыль в месяц'!$D19,IF(AV$4='Прибыль в месяц'!$F$2,'Прибыль в месяц'!$F19,IF(AV$4='Прибыль в месяц'!$H$2,'Прибыль в месяц'!$H19,0))))</f>
        <v>243.04500000000002</v>
      </c>
      <c r="AW21" s="142">
        <f>IF(AW$4='Прибыль в месяц'!$B$2,'Прибыль в месяц'!$B19,IF(AW$4='Прибыль в месяц'!$D$2,'Прибыль в месяц'!$D19,IF(AW$4='Прибыль в месяц'!$F$2,'Прибыль в месяц'!$F19,IF(AW$4='Прибыль в месяц'!$H$2,'Прибыль в месяц'!$H19,0))))</f>
        <v>243.04500000000002</v>
      </c>
      <c r="AX21" s="142">
        <f>IF(AX$4='Прибыль в месяц'!$B$2,'Прибыль в месяц'!$B19,IF(AX$4='Прибыль в месяц'!$D$2,'Прибыль в месяц'!$D19,IF(AX$4='Прибыль в месяц'!$F$2,'Прибыль в месяц'!$F19,IF(AX$4='Прибыль в месяц'!$H$2,'Прибыль в месяц'!$H19,0))))</f>
        <v>243.04500000000002</v>
      </c>
      <c r="AY21" s="142">
        <f>IF(AY$4='Прибыль в месяц'!$B$2,'Прибыль в месяц'!$B19,IF(AY$4='Прибыль в месяц'!$D$2,'Прибыль в месяц'!$D19,IF(AY$4='Прибыль в месяц'!$F$2,'Прибыль в месяц'!$F19,IF(AY$4='Прибыль в месяц'!$H$2,'Прибыль в месяц'!$H19,0))))</f>
        <v>243.04500000000002</v>
      </c>
      <c r="AZ21" s="142">
        <f>IF(AZ$4='Прибыль в месяц'!$B$2,'Прибыль в месяц'!$B19,IF(AZ$4='Прибыль в месяц'!$D$2,'Прибыль в месяц'!$D19,IF(AZ$4='Прибыль в месяц'!$F$2,'Прибыль в месяц'!$F19,IF(AZ$4='Прибыль в месяц'!$H$2,'Прибыль в месяц'!$H19,0))))</f>
        <v>243.04500000000002</v>
      </c>
      <c r="BA21" s="144">
        <f t="shared" si="22"/>
        <v>2916.5400000000004</v>
      </c>
      <c r="BB21" s="142">
        <f>IF(BB$4='Прибыль в месяц'!$B$2,'Прибыль в месяц'!$B19,IF(BB$4='Прибыль в месяц'!$D$2,'Прибыль в месяц'!$D19,IF(BB$4='Прибыль в месяц'!$F$2,'Прибыль в месяц'!$F19,IF(BB$4='Прибыль в месяц'!$H$2,'Прибыль в месяц'!$H19,0))))</f>
        <v>243.04500000000002</v>
      </c>
      <c r="BC21" s="142">
        <f>IF(BC$4='Прибыль в месяц'!$B$2,'Прибыль в месяц'!$B19,IF(BC$4='Прибыль в месяц'!$D$2,'Прибыль в месяц'!$D19,IF(BC$4='Прибыль в месяц'!$F$2,'Прибыль в месяц'!$F19,IF(BC$4='Прибыль в месяц'!$H$2,'Прибыль в месяц'!$H19,0))))</f>
        <v>243.04500000000002</v>
      </c>
      <c r="BD21" s="142">
        <f>IF(BD$4='Прибыль в месяц'!$B$2,'Прибыль в месяц'!$B19,IF(BD$4='Прибыль в месяц'!$D$2,'Прибыль в месяц'!$D19,IF(BD$4='Прибыль в месяц'!$F$2,'Прибыль в месяц'!$F19,IF(BD$4='Прибыль в месяц'!$H$2,'Прибыль в месяц'!$H19,0))))</f>
        <v>243.04500000000002</v>
      </c>
      <c r="BE21" s="142">
        <f>IF(BE$4='Прибыль в месяц'!$B$2,'Прибыль в месяц'!$B19,IF(BE$4='Прибыль в месяц'!$D$2,'Прибыль в месяц'!$D19,IF(BE$4='Прибыль в месяц'!$F$2,'Прибыль в месяц'!$F19,IF(BE$4='Прибыль в месяц'!$H$2,'Прибыль в месяц'!$H19,0))))</f>
        <v>243.04500000000002</v>
      </c>
      <c r="BF21" s="142">
        <f>IF(BF$4='Прибыль в месяц'!$B$2,'Прибыль в месяц'!$B19,IF(BF$4='Прибыль в месяц'!$D$2,'Прибыль в месяц'!$D19,IF(BF$4='Прибыль в месяц'!$F$2,'Прибыль в месяц'!$F19,IF(BF$4='Прибыль в месяц'!$H$2,'Прибыль в месяц'!$H19,0))))</f>
        <v>243.04500000000002</v>
      </c>
      <c r="BG21" s="142">
        <f>IF(BG$4='Прибыль в месяц'!$B$2,'Прибыль в месяц'!$B19,IF(BG$4='Прибыль в месяц'!$D$2,'Прибыль в месяц'!$D19,IF(BG$4='Прибыль в месяц'!$F$2,'Прибыль в месяц'!$F19,IF(BG$4='Прибыль в месяц'!$H$2,'Прибыль в месяц'!$H19,0))))</f>
        <v>243.04500000000002</v>
      </c>
      <c r="BH21" s="142">
        <f>IF(BH$4='Прибыль в месяц'!$B$2,'Прибыль в месяц'!$B19,IF(BH$4='Прибыль в месяц'!$D$2,'Прибыль в месяц'!$D19,IF(BH$4='Прибыль в месяц'!$F$2,'Прибыль в месяц'!$F19,IF(BH$4='Прибыль в месяц'!$H$2,'Прибыль в месяц'!$H19,0))))</f>
        <v>243.04500000000002</v>
      </c>
      <c r="BI21" s="142">
        <f>IF(BI$4='Прибыль в месяц'!$B$2,'Прибыль в месяц'!$B19,IF(BI$4='Прибыль в месяц'!$D$2,'Прибыль в месяц'!$D19,IF(BI$4='Прибыль в месяц'!$F$2,'Прибыль в месяц'!$F19,IF(BI$4='Прибыль в месяц'!$H$2,'Прибыль в месяц'!$H19,0))))</f>
        <v>243.04500000000002</v>
      </c>
      <c r="BJ21" s="142">
        <f>IF(BJ$4='Прибыль в месяц'!$B$2,'Прибыль в месяц'!$B19,IF(BJ$4='Прибыль в месяц'!$D$2,'Прибыль в месяц'!$D19,IF(BJ$4='Прибыль в месяц'!$F$2,'Прибыль в месяц'!$F19,IF(BJ$4='Прибыль в месяц'!$H$2,'Прибыль в месяц'!$H19,0))))</f>
        <v>243.04500000000002</v>
      </c>
      <c r="BK21" s="142">
        <f>IF(BK$4='Прибыль в месяц'!$B$2,'Прибыль в месяц'!$B19,IF(BK$4='Прибыль в месяц'!$D$2,'Прибыль в месяц'!$D19,IF(BK$4='Прибыль в месяц'!$F$2,'Прибыль в месяц'!$F19,IF(BK$4='Прибыль в месяц'!$H$2,'Прибыль в месяц'!$H19,0))))</f>
        <v>243.04500000000002</v>
      </c>
      <c r="BL21" s="142">
        <f>IF(BL$4='Прибыль в месяц'!$B$2,'Прибыль в месяц'!$B19,IF(BL$4='Прибыль в месяц'!$D$2,'Прибыль в месяц'!$D19,IF(BL$4='Прибыль в месяц'!$F$2,'Прибыль в месяц'!$F19,IF(BL$4='Прибыль в месяц'!$H$2,'Прибыль в месяц'!$H19,0))))</f>
        <v>243.04500000000002</v>
      </c>
      <c r="BM21" s="142">
        <f>IF(BM$4='Прибыль в месяц'!$B$2,'Прибыль в месяц'!$B19,IF(BM$4='Прибыль в месяц'!$D$2,'Прибыль в месяц'!$D19,IF(BM$4='Прибыль в месяц'!$F$2,'Прибыль в месяц'!$F19,IF(BM$4='Прибыль в месяц'!$H$2,'Прибыль в месяц'!$H19,0))))</f>
        <v>243.04500000000002</v>
      </c>
      <c r="BN21" s="144">
        <f t="shared" si="23"/>
        <v>2916.5400000000004</v>
      </c>
    </row>
    <row r="22" spans="1:66" ht="12.75">
      <c r="A22" s="126" t="s">
        <v>130</v>
      </c>
      <c r="B22" s="127">
        <f>IF(B$4='Прибыль в месяц'!B$2,'Прибыль в месяц'!B20,IF(B$4='Прибыль в месяц'!D$2,'Прибыль в месяц'!D20,IF(B$4='Прибыль в месяц'!F$2,'Прибыль в месяц'!F20,IF(B$4='Прибыль в месяц'!H$2,'Прибыль в месяц'!H20))))</f>
        <v>0</v>
      </c>
      <c r="C22" s="127">
        <f>IF(C$4='Прибыль в месяц'!$B$2,'Прибыль в месяц'!$B20,IF(C$4='Прибыль в месяц'!$D$2,'Прибыль в месяц'!$D20,IF(C$4='Прибыль в месяц'!$F$2,'Прибыль в месяц'!$F20,IF(C$4='Прибыль в месяц'!$H$2,'Прибыль в месяц'!$H20,0))))</f>
        <v>0</v>
      </c>
      <c r="D22" s="127">
        <f>IF(D$4='Прибыль в месяц'!$B$2,'Прибыль в месяц'!$B20,IF(D$4='Прибыль в месяц'!$D$2,'Прибыль в месяц'!$D20,IF(D$4='Прибыль в месяц'!$F$2,'Прибыль в месяц'!$F20,IF(D$4='Прибыль в месяц'!$H$2,'Прибыль в месяц'!$H20,0))))</f>
        <v>0</v>
      </c>
      <c r="E22" s="127">
        <f>IF(E$4='Прибыль в месяц'!$B$2,'Прибыль в месяц'!$B20,IF(E$4='Прибыль в месяц'!$D$2,'Прибыль в месяц'!$D20,IF(E$4='Прибыль в месяц'!$F$2,'Прибыль в месяц'!$F20,IF(E$4='Прибыль в месяц'!$H$2,'Прибыль в месяц'!$H20,0))))</f>
        <v>0</v>
      </c>
      <c r="F22" s="127">
        <f>IF(F$4='Прибыль в месяц'!$B$2,'Прибыль в месяц'!$B20,IF(F$4='Прибыль в месяц'!$D$2,'Прибыль в месяц'!$D20,IF(F$4='Прибыль в месяц'!$F$2,'Прибыль в месяц'!$F20,IF(F$4='Прибыль в месяц'!$H$2,'Прибыль в месяц'!$H20,0))))</f>
        <v>0</v>
      </c>
      <c r="G22" s="127">
        <f>IF(G$4='Прибыль в месяц'!$B$2,'Прибыль в месяц'!$B20,IF(G$4='Прибыль в месяц'!$D$2,'Прибыль в месяц'!$D20,IF(G$4='Прибыль в месяц'!$F$2,'Прибыль в месяц'!$F20,IF(G$4='Прибыль в месяц'!$H$2,'Прибыль в месяц'!$H20,0))))</f>
        <v>0</v>
      </c>
      <c r="H22" s="127">
        <f>IF(H$4='Прибыль в месяц'!$B$2,'Прибыль в месяц'!$B20,IF(H$4='Прибыль в месяц'!$D$2,'Прибыль в месяц'!$D20,IF(H$4='Прибыль в месяц'!$F$2,'Прибыль в месяц'!$F20,IF(H$4='Прибыль в месяц'!$H$2,'Прибыль в месяц'!$H20,0))))</f>
        <v>0</v>
      </c>
      <c r="I22" s="137">
        <f>IF(I$4='Прибыль в месяц'!$B$2,'Прибыль в месяц'!$B20,IF(I$4='Прибыль в месяц'!$D$2,'Прибыль в месяц'!$D20,IF(I$4='Прибыль в месяц'!$F$2,'Прибыль в месяц'!$F20,IF(I$4='Прибыль в месяц'!$H$2,'Прибыль в месяц'!$H20,0))))</f>
        <v>0</v>
      </c>
      <c r="J22" s="141">
        <f>IF(J$4='Прибыль в месяц'!$B$2,'Прибыль в месяц'!$B20,IF(J$4='Прибыль в месяц'!$D$2,'Прибыль в месяц'!$D20,IF(J$4='Прибыль в месяц'!$F$2,'Прибыль в месяц'!$F20,IF(J$4='Прибыль в месяц'!$H$2,'Прибыль в месяц'!$H20,0))))</f>
        <v>0</v>
      </c>
      <c r="K22" s="142">
        <f>IF(K$4='Прибыль в месяц'!$B$2,'Прибыль в месяц'!$B20,IF(K$4='Прибыль в месяц'!$D$2,'Прибыль в месяц'!$D20,IF(K$4='Прибыль в месяц'!$F$2,'Прибыль в месяц'!$F20,IF(K$4='Прибыль в месяц'!$H$2,'Прибыль в месяц'!$H20,0))))</f>
        <v>0</v>
      </c>
      <c r="L22" s="142">
        <f>IF(L$4='Прибыль в месяц'!$B$2,'Прибыль в месяц'!$B20,IF(L$4='Прибыль в месяц'!$D$2,'Прибыль в месяц'!$D20,IF(L$4='Прибыль в месяц'!$F$2,'Прибыль в месяц'!$F20,IF(L$4='Прибыль в месяц'!$H$2,'Прибыль в месяц'!$H20,0))))</f>
        <v>0</v>
      </c>
      <c r="M22" s="143">
        <f>IF(M$4='Прибыль в месяц'!$B$2,'Прибыль в месяц'!$B20,IF(M$4='Прибыль в месяц'!$D$2,'Прибыль в месяц'!$D20,IF(M$4='Прибыль в месяц'!$F$2,'Прибыль в месяц'!$F20,IF(M$4='Прибыль в месяц'!$H$2,'Прибыль в месяц'!$H20,0))))</f>
        <v>0</v>
      </c>
      <c r="N22" s="144">
        <f t="shared" si="19"/>
        <v>0</v>
      </c>
      <c r="O22" s="145">
        <f>IF(O$4='Прибыль в месяц'!$B$2,'Прибыль в месяц'!$B20,IF(O$4='Прибыль в месяц'!$D$2,'Прибыль в месяц'!$D20,IF(O$4='Прибыль в месяц'!$F$2,'Прибыль в месяц'!$F20,IF(O$4='Прибыль в месяц'!$H$2,'Прибыль в месяц'!$H20,0))))</f>
        <v>0</v>
      </c>
      <c r="P22" s="142">
        <f>IF(P$4='Прибыль в месяц'!$B$2,'Прибыль в месяц'!$B20,IF(P$4='Прибыль в месяц'!$D$2,'Прибыль в месяц'!$D20,IF(P$4='Прибыль в месяц'!$F$2,'Прибыль в месяц'!$F20,IF(P$4='Прибыль в месяц'!$H$2,'Прибыль в месяц'!$H20,0))))</f>
        <v>0</v>
      </c>
      <c r="Q22" s="142">
        <f>IF(Q$4='Прибыль в месяц'!$B$2,'Прибыль в месяц'!$B20,IF(Q$4='Прибыль в месяц'!$D$2,'Прибыль в месяц'!$D20,IF(Q$4='Прибыль в месяц'!$F$2,'Прибыль в месяц'!$F20,IF(Q$4='Прибыль в месяц'!$H$2,'Прибыль в месяц'!$H20,0))))</f>
        <v>0</v>
      </c>
      <c r="R22" s="142">
        <f>IF(R$4='Прибыль в месяц'!$B$2,'Прибыль в месяц'!$B20,IF(R$4='Прибыль в месяц'!$D$2,'Прибыль в месяц'!$D20,IF(R$4='Прибыль в месяц'!$F$2,'Прибыль в месяц'!$F20,IF(R$4='Прибыль в месяц'!$H$2,'Прибыль в месяц'!$H20,0))))</f>
        <v>0</v>
      </c>
      <c r="S22" s="142">
        <f>IF(S$4='Прибыль в месяц'!$B$2,'Прибыль в месяц'!$B20,IF(S$4='Прибыль в месяц'!$D$2,'Прибыль в месяц'!$D20,IF(S$4='Прибыль в месяц'!$F$2,'Прибыль в месяц'!$F20,IF(S$4='Прибыль в месяц'!$H$2,'Прибыль в месяц'!$H20,0))))</f>
        <v>0</v>
      </c>
      <c r="T22" s="142">
        <f>IF(T$4='Прибыль в месяц'!$B$2,'Прибыль в месяц'!$B20,IF(T$4='Прибыль в месяц'!$D$2,'Прибыль в месяц'!$D20,IF(T$4='Прибыль в месяц'!$F$2,'Прибыль в месяц'!$F20,IF(T$4='Прибыль в месяц'!$H$2,'Прибыль в месяц'!$H20,0))))</f>
        <v>0</v>
      </c>
      <c r="U22" s="142">
        <f>IF(U$4='Прибыль в месяц'!$B$2,'Прибыль в месяц'!$B20,IF(U$4='Прибыль в месяц'!$D$2,'Прибыль в месяц'!$D20,IF(U$4='Прибыль в месяц'!$F$2,'Прибыль в месяц'!$F20,IF(U$4='Прибыль в месяц'!$H$2,'Прибыль в месяц'!$H20,0))))</f>
        <v>0</v>
      </c>
      <c r="V22" s="142">
        <f>IF(V$4='Прибыль в месяц'!$B$2,'Прибыль в месяц'!$B20,IF(V$4='Прибыль в месяц'!$D$2,'Прибыль в месяц'!$D20,IF(V$4='Прибыль в месяц'!$F$2,'Прибыль в месяц'!$F20,IF(V$4='Прибыль в месяц'!$H$2,'Прибыль в месяц'!$H20,0))))</f>
        <v>0</v>
      </c>
      <c r="W22" s="142">
        <f>IF(W$4='Прибыль в месяц'!$B$2,'Прибыль в месяц'!$B20,IF(W$4='Прибыль в месяц'!$D$2,'Прибыль в месяц'!$D20,IF(W$4='Прибыль в месяц'!$F$2,'Прибыль в месяц'!$F20,IF(W$4='Прибыль в месяц'!$H$2,'Прибыль в месяц'!$H20,0))))</f>
        <v>0</v>
      </c>
      <c r="X22" s="142">
        <f>IF(X$4='Прибыль в месяц'!$B$2,'Прибыль в месяц'!$B20,IF(X$4='Прибыль в месяц'!$D$2,'Прибыль в месяц'!$D20,IF(X$4='Прибыль в месяц'!$F$2,'Прибыль в месяц'!$F20,IF(X$4='Прибыль в месяц'!$H$2,'Прибыль в месяц'!$H20,0))))</f>
        <v>0</v>
      </c>
      <c r="Y22" s="142">
        <f>IF(Y$4='Прибыль в месяц'!$B$2,'Прибыль в месяц'!$B20,IF(Y$4='Прибыль в месяц'!$D$2,'Прибыль в месяц'!$D20,IF(Y$4='Прибыль в месяц'!$F$2,'Прибыль в месяц'!$F20,IF(Y$4='Прибыль в месяц'!$H$2,'Прибыль в месяц'!$H20,0))))</f>
        <v>0</v>
      </c>
      <c r="Z22" s="142">
        <f>IF(Z$4='Прибыль в месяц'!$B$2,'Прибыль в месяц'!$B20,IF(Z$4='Прибыль в месяц'!$D$2,'Прибыль в месяц'!$D20,IF(Z$4='Прибыль в месяц'!$F$2,'Прибыль в месяц'!$F20,IF(Z$4='Прибыль в месяц'!$H$2,'Прибыль в месяц'!$H20,0))))</f>
        <v>0</v>
      </c>
      <c r="AA22" s="144">
        <f t="shared" si="20"/>
        <v>0</v>
      </c>
      <c r="AB22" s="142">
        <f>IF(AB$4='Прибыль в месяц'!$B$2,'Прибыль в месяц'!$B20,IF(AB$4='Прибыль в месяц'!$D$2,'Прибыль в месяц'!$D20,IF(AB$4='Прибыль в месяц'!$F$2,'Прибыль в месяц'!$F20,IF(AB$4='Прибыль в месяц'!$H$2,'Прибыль в месяц'!$H20,0))))</f>
        <v>0</v>
      </c>
      <c r="AC22" s="142">
        <f>IF(AC$4='Прибыль в месяц'!$B$2,'Прибыль в месяц'!$B20,IF(AC$4='Прибыль в месяц'!$D$2,'Прибыль в месяц'!$D20,IF(AC$4='Прибыль в месяц'!$F$2,'Прибыль в месяц'!$F20,IF(AC$4='Прибыль в месяц'!$H$2,'Прибыль в месяц'!$H20,0))))</f>
        <v>0</v>
      </c>
      <c r="AD22" s="142">
        <f>IF(AD$4='Прибыль в месяц'!$B$2,'Прибыль в месяц'!$B20,IF(AD$4='Прибыль в месяц'!$D$2,'Прибыль в месяц'!$D20,IF(AD$4='Прибыль в месяц'!$F$2,'Прибыль в месяц'!$F20,IF(AD$4='Прибыль в месяц'!$H$2,'Прибыль в месяц'!$H20,0))))</f>
        <v>0</v>
      </c>
      <c r="AE22" s="142">
        <f>IF(AE$4='Прибыль в месяц'!$B$2,'Прибыль в месяц'!$B20,IF(AE$4='Прибыль в месяц'!$D$2,'Прибыль в месяц'!$D20,IF(AE$4='Прибыль в месяц'!$F$2,'Прибыль в месяц'!$F20,IF(AE$4='Прибыль в месяц'!$H$2,'Прибыль в месяц'!$H20,0))))</f>
        <v>0</v>
      </c>
      <c r="AF22" s="142">
        <f>IF(AF$4='Прибыль в месяц'!$B$2,'Прибыль в месяц'!$B20,IF(AF$4='Прибыль в месяц'!$D$2,'Прибыль в месяц'!$D20,IF(AF$4='Прибыль в месяц'!$F$2,'Прибыль в месяц'!$F20,IF(AF$4='Прибыль в месяц'!$H$2,'Прибыль в месяц'!$H20,0))))</f>
        <v>0</v>
      </c>
      <c r="AG22" s="142">
        <f>IF(AG$4='Прибыль в месяц'!$B$2,'Прибыль в месяц'!$B20,IF(AG$4='Прибыль в месяц'!$D$2,'Прибыль в месяц'!$D20,IF(AG$4='Прибыль в месяц'!$F$2,'Прибыль в месяц'!$F20,IF(AG$4='Прибыль в месяц'!$H$2,'Прибыль в месяц'!$H20,0))))</f>
        <v>0</v>
      </c>
      <c r="AH22" s="142">
        <f>IF(AH$4='Прибыль в месяц'!$B$2,'Прибыль в месяц'!$B20,IF(AH$4='Прибыль в месяц'!$D$2,'Прибыль в месяц'!$D20,IF(AH$4='Прибыль в месяц'!$F$2,'Прибыль в месяц'!$F20,IF(AH$4='Прибыль в месяц'!$H$2,'Прибыль в месяц'!$H20,0))))</f>
        <v>0</v>
      </c>
      <c r="AI22" s="142">
        <f>IF(AI$4='Прибыль в месяц'!$B$2,'Прибыль в месяц'!$B20,IF(AI$4='Прибыль в месяц'!$D$2,'Прибыль в месяц'!$D20,IF(AI$4='Прибыль в месяц'!$F$2,'Прибыль в месяц'!$F20,IF(AI$4='Прибыль в месяц'!$H$2,'Прибыль в месяц'!$H20,0))))</f>
        <v>0</v>
      </c>
      <c r="AJ22" s="142">
        <f>IF(AJ$4='Прибыль в месяц'!$B$2,'Прибыль в месяц'!$B20,IF(AJ$4='Прибыль в месяц'!$D$2,'Прибыль в месяц'!$D20,IF(AJ$4='Прибыль в месяц'!$F$2,'Прибыль в месяц'!$F20,IF(AJ$4='Прибыль в месяц'!$H$2,'Прибыль в месяц'!$H20,0))))</f>
        <v>0</v>
      </c>
      <c r="AK22" s="142">
        <f>IF(AK$4='Прибыль в месяц'!$B$2,'Прибыль в месяц'!$B20,IF(AK$4='Прибыль в месяц'!$D$2,'Прибыль в месяц'!$D20,IF(AK$4='Прибыль в месяц'!$F$2,'Прибыль в месяц'!$F20,IF(AK$4='Прибыль в месяц'!$H$2,'Прибыль в месяц'!$H20,0))))</f>
        <v>0</v>
      </c>
      <c r="AL22" s="142">
        <f>IF(AL$4='Прибыль в месяц'!$B$2,'Прибыль в месяц'!$B20,IF(AL$4='Прибыль в месяц'!$D$2,'Прибыль в месяц'!$D20,IF(AL$4='Прибыль в месяц'!$F$2,'Прибыль в месяц'!$F20,IF(AL$4='Прибыль в месяц'!$H$2,'Прибыль в месяц'!$H20,0))))</f>
        <v>0</v>
      </c>
      <c r="AM22" s="142">
        <f>IF(AM$4='Прибыль в месяц'!$B$2,'Прибыль в месяц'!$B20,IF(AM$4='Прибыль в месяц'!$D$2,'Прибыль в месяц'!$D20,IF(AM$4='Прибыль в месяц'!$F$2,'Прибыль в месяц'!$F20,IF(AM$4='Прибыль в месяц'!$H$2,'Прибыль в месяц'!$H20,0))))</f>
        <v>0</v>
      </c>
      <c r="AN22" s="144">
        <f t="shared" si="21"/>
        <v>0</v>
      </c>
      <c r="AO22" s="142">
        <f>IF(AO$4='Прибыль в месяц'!$B$2,'Прибыль в месяц'!$B20,IF(AO$4='Прибыль в месяц'!$D$2,'Прибыль в месяц'!$D20,IF(AO$4='Прибыль в месяц'!$F$2,'Прибыль в месяц'!$F20,IF(AO$4='Прибыль в месяц'!$H$2,'Прибыль в месяц'!$H20,0))))</f>
        <v>0</v>
      </c>
      <c r="AP22" s="142">
        <f>IF(AP$4='Прибыль в месяц'!$B$2,'Прибыль в месяц'!$B20,IF(AP$4='Прибыль в месяц'!$D$2,'Прибыль в месяц'!$D20,IF(AP$4='Прибыль в месяц'!$F$2,'Прибыль в месяц'!$F20,IF(AP$4='Прибыль в месяц'!$H$2,'Прибыль в месяц'!$H20,0))))</f>
        <v>0</v>
      </c>
      <c r="AQ22" s="142">
        <f>IF(AQ$4='Прибыль в месяц'!$B$2,'Прибыль в месяц'!$B20,IF(AQ$4='Прибыль в месяц'!$D$2,'Прибыль в месяц'!$D20,IF(AQ$4='Прибыль в месяц'!$F$2,'Прибыль в месяц'!$F20,IF(AQ$4='Прибыль в месяц'!$H$2,'Прибыль в месяц'!$H20,0))))</f>
        <v>0</v>
      </c>
      <c r="AR22" s="142">
        <f>IF(AR$4='Прибыль в месяц'!$B$2,'Прибыль в месяц'!$B20,IF(AR$4='Прибыль в месяц'!$D$2,'Прибыль в месяц'!$D20,IF(AR$4='Прибыль в месяц'!$F$2,'Прибыль в месяц'!$F20,IF(AR$4='Прибыль в месяц'!$H$2,'Прибыль в месяц'!$H20,0))))</f>
        <v>0</v>
      </c>
      <c r="AS22" s="142">
        <f>IF(AS$4='Прибыль в месяц'!$B$2,'Прибыль в месяц'!$B20,IF(AS$4='Прибыль в месяц'!$D$2,'Прибыль в месяц'!$D20,IF(AS$4='Прибыль в месяц'!$F$2,'Прибыль в месяц'!$F20,IF(AS$4='Прибыль в месяц'!$H$2,'Прибыль в месяц'!$H20,0))))</f>
        <v>0</v>
      </c>
      <c r="AT22" s="142">
        <f>IF(AT$4='Прибыль в месяц'!$B$2,'Прибыль в месяц'!$B20,IF(AT$4='Прибыль в месяц'!$D$2,'Прибыль в месяц'!$D20,IF(AT$4='Прибыль в месяц'!$F$2,'Прибыль в месяц'!$F20,IF(AT$4='Прибыль в месяц'!$H$2,'Прибыль в месяц'!$H20,0))))</f>
        <v>0</v>
      </c>
      <c r="AU22" s="142">
        <f>IF(AU$4='Прибыль в месяц'!$B$2,'Прибыль в месяц'!$B20,IF(AU$4='Прибыль в месяц'!$D$2,'Прибыль в месяц'!$D20,IF(AU$4='Прибыль в месяц'!$F$2,'Прибыль в месяц'!$F20,IF(AU$4='Прибыль в месяц'!$H$2,'Прибыль в месяц'!$H20,0))))</f>
        <v>0</v>
      </c>
      <c r="AV22" s="142">
        <f>IF(AV$4='Прибыль в месяц'!$B$2,'Прибыль в месяц'!$B20,IF(AV$4='Прибыль в месяц'!$D$2,'Прибыль в месяц'!$D20,IF(AV$4='Прибыль в месяц'!$F$2,'Прибыль в месяц'!$F20,IF(AV$4='Прибыль в месяц'!$H$2,'Прибыль в месяц'!$H20,0))))</f>
        <v>0</v>
      </c>
      <c r="AW22" s="142">
        <f>IF(AW$4='Прибыль в месяц'!$B$2,'Прибыль в месяц'!$B20,IF(AW$4='Прибыль в месяц'!$D$2,'Прибыль в месяц'!$D20,IF(AW$4='Прибыль в месяц'!$F$2,'Прибыль в месяц'!$F20,IF(AW$4='Прибыль в месяц'!$H$2,'Прибыль в месяц'!$H20,0))))</f>
        <v>0</v>
      </c>
      <c r="AX22" s="142">
        <f>IF(AX$4='Прибыль в месяц'!$B$2,'Прибыль в месяц'!$B20,IF(AX$4='Прибыль в месяц'!$D$2,'Прибыль в месяц'!$D20,IF(AX$4='Прибыль в месяц'!$F$2,'Прибыль в месяц'!$F20,IF(AX$4='Прибыль в месяц'!$H$2,'Прибыль в месяц'!$H20,0))))</f>
        <v>0</v>
      </c>
      <c r="AY22" s="142">
        <f>IF(AY$4='Прибыль в месяц'!$B$2,'Прибыль в месяц'!$B20,IF(AY$4='Прибыль в месяц'!$D$2,'Прибыль в месяц'!$D20,IF(AY$4='Прибыль в месяц'!$F$2,'Прибыль в месяц'!$F20,IF(AY$4='Прибыль в месяц'!$H$2,'Прибыль в месяц'!$H20,0))))</f>
        <v>0</v>
      </c>
      <c r="AZ22" s="142">
        <f>IF(AZ$4='Прибыль в месяц'!$B$2,'Прибыль в месяц'!$B20,IF(AZ$4='Прибыль в месяц'!$D$2,'Прибыль в месяц'!$D20,IF(AZ$4='Прибыль в месяц'!$F$2,'Прибыль в месяц'!$F20,IF(AZ$4='Прибыль в месяц'!$H$2,'Прибыль в месяц'!$H20,0))))</f>
        <v>0</v>
      </c>
      <c r="BA22" s="144">
        <f t="shared" si="22"/>
        <v>0</v>
      </c>
      <c r="BB22" s="142">
        <f>IF(BB$4='Прибыль в месяц'!$B$2,'Прибыль в месяц'!$B20,IF(BB$4='Прибыль в месяц'!$D$2,'Прибыль в месяц'!$D20,IF(BB$4='Прибыль в месяц'!$F$2,'Прибыль в месяц'!$F20,IF(BB$4='Прибыль в месяц'!$H$2,'Прибыль в месяц'!$H20,0))))</f>
        <v>0</v>
      </c>
      <c r="BC22" s="142">
        <f>IF(BC$4='Прибыль в месяц'!$B$2,'Прибыль в месяц'!$B20,IF(BC$4='Прибыль в месяц'!$D$2,'Прибыль в месяц'!$D20,IF(BC$4='Прибыль в месяц'!$F$2,'Прибыль в месяц'!$F20,IF(BC$4='Прибыль в месяц'!$H$2,'Прибыль в месяц'!$H20,0))))</f>
        <v>0</v>
      </c>
      <c r="BD22" s="142">
        <f>IF(BD$4='Прибыль в месяц'!$B$2,'Прибыль в месяц'!$B20,IF(BD$4='Прибыль в месяц'!$D$2,'Прибыль в месяц'!$D20,IF(BD$4='Прибыль в месяц'!$F$2,'Прибыль в месяц'!$F20,IF(BD$4='Прибыль в месяц'!$H$2,'Прибыль в месяц'!$H20,0))))</f>
        <v>0</v>
      </c>
      <c r="BE22" s="142">
        <f>IF(BE$4='Прибыль в месяц'!$B$2,'Прибыль в месяц'!$B20,IF(BE$4='Прибыль в месяц'!$D$2,'Прибыль в месяц'!$D20,IF(BE$4='Прибыль в месяц'!$F$2,'Прибыль в месяц'!$F20,IF(BE$4='Прибыль в месяц'!$H$2,'Прибыль в месяц'!$H20,0))))</f>
        <v>0</v>
      </c>
      <c r="BF22" s="142">
        <f>IF(BF$4='Прибыль в месяц'!$B$2,'Прибыль в месяц'!$B20,IF(BF$4='Прибыль в месяц'!$D$2,'Прибыль в месяц'!$D20,IF(BF$4='Прибыль в месяц'!$F$2,'Прибыль в месяц'!$F20,IF(BF$4='Прибыль в месяц'!$H$2,'Прибыль в месяц'!$H20,0))))</f>
        <v>0</v>
      </c>
      <c r="BG22" s="142">
        <f>IF(BG$4='Прибыль в месяц'!$B$2,'Прибыль в месяц'!$B20,IF(BG$4='Прибыль в месяц'!$D$2,'Прибыль в месяц'!$D20,IF(BG$4='Прибыль в месяц'!$F$2,'Прибыль в месяц'!$F20,IF(BG$4='Прибыль в месяц'!$H$2,'Прибыль в месяц'!$H20,0))))</f>
        <v>0</v>
      </c>
      <c r="BH22" s="142">
        <f>IF(BH$4='Прибыль в месяц'!$B$2,'Прибыль в месяц'!$B20,IF(BH$4='Прибыль в месяц'!$D$2,'Прибыль в месяц'!$D20,IF(BH$4='Прибыль в месяц'!$F$2,'Прибыль в месяц'!$F20,IF(BH$4='Прибыль в месяц'!$H$2,'Прибыль в месяц'!$H20,0))))</f>
        <v>0</v>
      </c>
      <c r="BI22" s="142">
        <f>IF(BI$4='Прибыль в месяц'!$B$2,'Прибыль в месяц'!$B20,IF(BI$4='Прибыль в месяц'!$D$2,'Прибыль в месяц'!$D20,IF(BI$4='Прибыль в месяц'!$F$2,'Прибыль в месяц'!$F20,IF(BI$4='Прибыль в месяц'!$H$2,'Прибыль в месяц'!$H20,0))))</f>
        <v>0</v>
      </c>
      <c r="BJ22" s="142">
        <f>IF(BJ$4='Прибыль в месяц'!$B$2,'Прибыль в месяц'!$B20,IF(BJ$4='Прибыль в месяц'!$D$2,'Прибыль в месяц'!$D20,IF(BJ$4='Прибыль в месяц'!$F$2,'Прибыль в месяц'!$F20,IF(BJ$4='Прибыль в месяц'!$H$2,'Прибыль в месяц'!$H20,0))))</f>
        <v>0</v>
      </c>
      <c r="BK22" s="142">
        <f>IF(BK$4='Прибыль в месяц'!$B$2,'Прибыль в месяц'!$B20,IF(BK$4='Прибыль в месяц'!$D$2,'Прибыль в месяц'!$D20,IF(BK$4='Прибыль в месяц'!$F$2,'Прибыль в месяц'!$F20,IF(BK$4='Прибыль в месяц'!$H$2,'Прибыль в месяц'!$H20,0))))</f>
        <v>0</v>
      </c>
      <c r="BL22" s="142">
        <f>IF(BL$4='Прибыль в месяц'!$B$2,'Прибыль в месяц'!$B20,IF(BL$4='Прибыль в месяц'!$D$2,'Прибыль в месяц'!$D20,IF(BL$4='Прибыль в месяц'!$F$2,'Прибыль в месяц'!$F20,IF(BL$4='Прибыль в месяц'!$H$2,'Прибыль в месяц'!$H20,0))))</f>
        <v>0</v>
      </c>
      <c r="BM22" s="142">
        <f>IF(BM$4='Прибыль в месяц'!$B$2,'Прибыль в месяц'!$B20,IF(BM$4='Прибыль в месяц'!$D$2,'Прибыль в месяц'!$D20,IF(BM$4='Прибыль в месяц'!$F$2,'Прибыль в месяц'!$F20,IF(BM$4='Прибыль в месяц'!$H$2,'Прибыль в месяц'!$H20,0))))</f>
        <v>0</v>
      </c>
      <c r="BN22" s="144">
        <f t="shared" si="23"/>
        <v>0</v>
      </c>
    </row>
    <row r="23" spans="1:66" ht="12.75">
      <c r="A23" s="126" t="s">
        <v>179</v>
      </c>
      <c r="B23" s="127">
        <f>IF(B$4='Прибыль в месяц'!B$2,'Прибыль в месяц'!B21,IF(B$4='Прибыль в месяц'!D$2,'Прибыль в месяц'!D21,IF(B$4='Прибыль в месяц'!F$2,'Прибыль в месяц'!F21,IF(B$4='Прибыль в месяц'!H$2,'Прибыль в месяц'!H21))))</f>
        <v>500</v>
      </c>
      <c r="C23" s="127">
        <f>IF(C$4='Прибыль в месяц'!$B$2,'Прибыль в месяц'!$B21,IF(C$4='Прибыль в месяц'!$D$2,'Прибыль в месяц'!$D21,IF(C$4='Прибыль в месяц'!$F$2,'Прибыль в месяц'!$F21,IF(C$4='Прибыль в месяц'!$H$2,'Прибыль в месяц'!$H21,0))))</f>
        <v>500</v>
      </c>
      <c r="D23" s="127">
        <f>IF(D$4='Прибыль в месяц'!$B$2,'Прибыль в месяц'!$B21,IF(D$4='Прибыль в месяц'!$D$2,'Прибыль в месяц'!$D21,IF(D$4='Прибыль в месяц'!$F$2,'Прибыль в месяц'!$F21,IF(D$4='Прибыль в месяц'!$H$2,'Прибыль в месяц'!$H21,0))))</f>
        <v>500</v>
      </c>
      <c r="E23" s="127">
        <f>IF(E$4='Прибыль в месяц'!$B$2,'Прибыль в месяц'!$B21,IF(E$4='Прибыль в месяц'!$D$2,'Прибыль в месяц'!$D21,IF(E$4='Прибыль в месяц'!$F$2,'Прибыль в месяц'!$F21,IF(E$4='Прибыль в месяц'!$H$2,'Прибыль в месяц'!$H21,0))))</f>
        <v>500</v>
      </c>
      <c r="F23" s="127">
        <f>IF(F$4='Прибыль в месяц'!$B$2,'Прибыль в месяц'!$B21,IF(F$4='Прибыль в месяц'!$D$2,'Прибыль в месяц'!$D21,IF(F$4='Прибыль в месяц'!$F$2,'Прибыль в месяц'!$F21,IF(F$4='Прибыль в месяц'!$H$2,'Прибыль в месяц'!$H21,0))))</f>
        <v>500</v>
      </c>
      <c r="G23" s="127">
        <f>IF(G$4='Прибыль в месяц'!$B$2,'Прибыль в месяц'!$B21,IF(G$4='Прибыль в месяц'!$D$2,'Прибыль в месяц'!$D21,IF(G$4='Прибыль в месяц'!$F$2,'Прибыль в месяц'!$F21,IF(G$4='Прибыль в месяц'!$H$2,'Прибыль в месяц'!$H21,0))))</f>
        <v>500</v>
      </c>
      <c r="H23" s="127">
        <f>IF(H$4='Прибыль в месяц'!$B$2,'Прибыль в месяц'!$B21,IF(H$4='Прибыль в месяц'!$D$2,'Прибыль в месяц'!$D21,IF(H$4='Прибыль в месяц'!$F$2,'Прибыль в месяц'!$F21,IF(H$4='Прибыль в месяц'!$H$2,'Прибыль в месяц'!$H21,0))))</f>
        <v>500</v>
      </c>
      <c r="I23" s="127">
        <f>IF(I$4='Прибыль в месяц'!$B$2,'Прибыль в месяц'!$B21,IF(I$4='Прибыль в месяц'!$D$2,'Прибыль в месяц'!$D21,IF(I$4='Прибыль в месяц'!$F$2,'Прибыль в месяц'!$F21,IF(I$4='Прибыль в месяц'!$H$2,'Прибыль в месяц'!$H21,0))))</f>
        <v>500</v>
      </c>
      <c r="J23" s="127">
        <f>IF(J$4='Прибыль в месяц'!$B$2,'Прибыль в месяц'!$B21,IF(J$4='Прибыль в месяц'!$D$2,'Прибыль в месяц'!$D21,IF(J$4='Прибыль в месяц'!$F$2,'Прибыль в месяц'!$F21,IF(J$4='Прибыль в месяц'!$H$2,'Прибыль в месяц'!$H21,0))))</f>
        <v>500</v>
      </c>
      <c r="K23" s="137">
        <f>IF(K$4='Прибыль в месяц'!$B$2,'Прибыль в месяц'!$B21,IF(K$4='Прибыль в месяц'!$D$2,'Прибыль в месяц'!$D21,IF(K$4='Прибыль в месяц'!$F$2,'Прибыль в месяц'!$F21,IF(K$4='Прибыль в месяц'!$H$2,'Прибыль в месяц'!$H21,0))))</f>
        <v>500</v>
      </c>
      <c r="L23" s="137">
        <f>IF(L$4='Прибыль в месяц'!$B$2,'Прибыль в месяц'!$B21,IF(L$4='Прибыль в месяц'!$D$2,'Прибыль в месяц'!$D21,IF(L$4='Прибыль в месяц'!$F$2,'Прибыль в месяц'!$F21,IF(L$4='Прибыль в месяц'!$H$2,'Прибыль в месяц'!$H21,0))))</f>
        <v>500</v>
      </c>
      <c r="M23" s="138">
        <f>IF(M$4='Прибыль в месяц'!$B$2,'Прибыль в месяц'!$B21,IF(M$4='Прибыль в месяц'!$D$2,'Прибыль в месяц'!$D21,IF(M$4='Прибыль в месяц'!$F$2,'Прибыль в месяц'!$F21,IF(M$4='Прибыль в месяц'!$H$2,'Прибыль в месяц'!$H21,0))))</f>
        <v>500</v>
      </c>
      <c r="N23" s="139">
        <f t="shared" si="19"/>
        <v>6000</v>
      </c>
      <c r="O23" s="140">
        <f>IF(O$4='Прибыль в месяц'!$B$2,'Прибыль в месяц'!$B21,IF(O$4='Прибыль в месяц'!$D$2,'Прибыль в месяц'!$D21,IF(O$4='Прибыль в месяц'!$F$2,'Прибыль в месяц'!$F21,IF(O$4='Прибыль в месяц'!$H$2,'Прибыль в месяц'!$H21,0))))</f>
        <v>500</v>
      </c>
      <c r="P23" s="137">
        <f>IF(P$4='Прибыль в месяц'!$B$2,'Прибыль в месяц'!$B21,IF(P$4='Прибыль в месяц'!$D$2,'Прибыль в месяц'!$D21,IF(P$4='Прибыль в месяц'!$F$2,'Прибыль в месяц'!$F21,IF(P$4='Прибыль в месяц'!$H$2,'Прибыль в месяц'!$H21,0))))</f>
        <v>500</v>
      </c>
      <c r="Q23" s="137">
        <f>IF(Q$4='Прибыль в месяц'!$B$2,'Прибыль в месяц'!$B21,IF(Q$4='Прибыль в месяц'!$D$2,'Прибыль в месяц'!$D21,IF(Q$4='Прибыль в месяц'!$F$2,'Прибыль в месяц'!$F21,IF(Q$4='Прибыль в месяц'!$H$2,'Прибыль в месяц'!$H21,0))))</f>
        <v>500</v>
      </c>
      <c r="R23" s="137">
        <f>IF(R$4='Прибыль в месяц'!$B$2,'Прибыль в месяц'!$B21,IF(R$4='Прибыль в месяц'!$D$2,'Прибыль в месяц'!$D21,IF(R$4='Прибыль в месяц'!$F$2,'Прибыль в месяц'!$F21,IF(R$4='Прибыль в месяц'!$H$2,'Прибыль в месяц'!$H21,0))))</f>
        <v>500</v>
      </c>
      <c r="S23" s="137">
        <f>IF(S$4='Прибыль в месяц'!$B$2,'Прибыль в месяц'!$B21,IF(S$4='Прибыль в месяц'!$D$2,'Прибыль в месяц'!$D21,IF(S$4='Прибыль в месяц'!$F$2,'Прибыль в месяц'!$F21,IF(S$4='Прибыль в месяц'!$H$2,'Прибыль в месяц'!$H21,0))))</f>
        <v>500</v>
      </c>
      <c r="T23" s="137">
        <f>IF(T$4='Прибыль в месяц'!$B$2,'Прибыль в месяц'!$B21,IF(T$4='Прибыль в месяц'!$D$2,'Прибыль в месяц'!$D21,IF(T$4='Прибыль в месяц'!$F$2,'Прибыль в месяц'!$F21,IF(T$4='Прибыль в месяц'!$H$2,'Прибыль в месяц'!$H21,0))))</f>
        <v>500</v>
      </c>
      <c r="U23" s="137">
        <f>IF(U$4='Прибыль в месяц'!$B$2,'Прибыль в месяц'!$B21,IF(U$4='Прибыль в месяц'!$D$2,'Прибыль в месяц'!$D21,IF(U$4='Прибыль в месяц'!$F$2,'Прибыль в месяц'!$F21,IF(U$4='Прибыль в месяц'!$H$2,'Прибыль в месяц'!$H21,0))))</f>
        <v>500</v>
      </c>
      <c r="V23" s="137">
        <f>IF(V$4='Прибыль в месяц'!$B$2,'Прибыль в месяц'!$B21,IF(V$4='Прибыль в месяц'!$D$2,'Прибыль в месяц'!$D21,IF(V$4='Прибыль в месяц'!$F$2,'Прибыль в месяц'!$F21,IF(V$4='Прибыль в месяц'!$H$2,'Прибыль в месяц'!$H21,0))))</f>
        <v>500</v>
      </c>
      <c r="W23" s="137">
        <f>IF(W$4='Прибыль в месяц'!$B$2,'Прибыль в месяц'!$B21,IF(W$4='Прибыль в месяц'!$D$2,'Прибыль в месяц'!$D21,IF(W$4='Прибыль в месяц'!$F$2,'Прибыль в месяц'!$F21,IF(W$4='Прибыль в месяц'!$H$2,'Прибыль в месяц'!$H21,0))))</f>
        <v>500</v>
      </c>
      <c r="X23" s="137">
        <f>IF(X$4='Прибыль в месяц'!$B$2,'Прибыль в месяц'!$B21,IF(X$4='Прибыль в месяц'!$D$2,'Прибыль в месяц'!$D21,IF(X$4='Прибыль в месяц'!$F$2,'Прибыль в месяц'!$F21,IF(X$4='Прибыль в месяц'!$H$2,'Прибыль в месяц'!$H21,0))))</f>
        <v>500</v>
      </c>
      <c r="Y23" s="137">
        <f>IF(Y$4='Прибыль в месяц'!$B$2,'Прибыль в месяц'!$B21,IF(Y$4='Прибыль в месяц'!$D$2,'Прибыль в месяц'!$D21,IF(Y$4='Прибыль в месяц'!$F$2,'Прибыль в месяц'!$F21,IF(Y$4='Прибыль в месяц'!$H$2,'Прибыль в месяц'!$H21,0))))</f>
        <v>500</v>
      </c>
      <c r="Z23" s="137">
        <f>IF(Z$4='Прибыль в месяц'!$B$2,'Прибыль в месяц'!$B21,IF(Z$4='Прибыль в месяц'!$D$2,'Прибыль в месяц'!$D21,IF(Z$4='Прибыль в месяц'!$F$2,'Прибыль в месяц'!$F21,IF(Z$4='Прибыль в месяц'!$H$2,'Прибыль в месяц'!$H21,0))))</f>
        <v>500</v>
      </c>
      <c r="AA23" s="139">
        <f t="shared" si="20"/>
        <v>6000</v>
      </c>
      <c r="AB23" s="137">
        <f>IF(AB$4='Прибыль в месяц'!$B$2,'Прибыль в месяц'!$B21,IF(AB$4='Прибыль в месяц'!$D$2,'Прибыль в месяц'!$D21,IF(AB$4='Прибыль в месяц'!$F$2,'Прибыль в месяц'!$F21,IF(AB$4='Прибыль в месяц'!$H$2,'Прибыль в месяц'!$H21,0))))</f>
        <v>500</v>
      </c>
      <c r="AC23" s="137">
        <f>IF(AC$4='Прибыль в месяц'!$B$2,'Прибыль в месяц'!$B21,IF(AC$4='Прибыль в месяц'!$D$2,'Прибыль в месяц'!$D21,IF(AC$4='Прибыль в месяц'!$F$2,'Прибыль в месяц'!$F21,IF(AC$4='Прибыль в месяц'!$H$2,'Прибыль в месяц'!$H21,0))))</f>
        <v>500</v>
      </c>
      <c r="AD23" s="137">
        <f>IF(AD$4='Прибыль в месяц'!$B$2,'Прибыль в месяц'!$B21,IF(AD$4='Прибыль в месяц'!$D$2,'Прибыль в месяц'!$D21,IF(AD$4='Прибыль в месяц'!$F$2,'Прибыль в месяц'!$F21,IF(AD$4='Прибыль в месяц'!$H$2,'Прибыль в месяц'!$H21,0))))</f>
        <v>500</v>
      </c>
      <c r="AE23" s="137">
        <f>IF(AE$4='Прибыль в месяц'!$B$2,'Прибыль в месяц'!$B21,IF(AE$4='Прибыль в месяц'!$D$2,'Прибыль в месяц'!$D21,IF(AE$4='Прибыль в месяц'!$F$2,'Прибыль в месяц'!$F21,IF(AE$4='Прибыль в месяц'!$H$2,'Прибыль в месяц'!$H21,0))))</f>
        <v>500</v>
      </c>
      <c r="AF23" s="137">
        <f>IF(AF$4='Прибыль в месяц'!$B$2,'Прибыль в месяц'!$B21,IF(AF$4='Прибыль в месяц'!$D$2,'Прибыль в месяц'!$D21,IF(AF$4='Прибыль в месяц'!$F$2,'Прибыль в месяц'!$F21,IF(AF$4='Прибыль в месяц'!$H$2,'Прибыль в месяц'!$H21,0))))</f>
        <v>500</v>
      </c>
      <c r="AG23" s="137">
        <f>IF(AG$4='Прибыль в месяц'!$B$2,'Прибыль в месяц'!$B21,IF(AG$4='Прибыль в месяц'!$D$2,'Прибыль в месяц'!$D21,IF(AG$4='Прибыль в месяц'!$F$2,'Прибыль в месяц'!$F21,IF(AG$4='Прибыль в месяц'!$H$2,'Прибыль в месяц'!$H21,0))))</f>
        <v>500</v>
      </c>
      <c r="AH23" s="137">
        <f>IF(AH$4='Прибыль в месяц'!$B$2,'Прибыль в месяц'!$B21,IF(AH$4='Прибыль в месяц'!$D$2,'Прибыль в месяц'!$D21,IF(AH$4='Прибыль в месяц'!$F$2,'Прибыль в месяц'!$F21,IF(AH$4='Прибыль в месяц'!$H$2,'Прибыль в месяц'!$H21,0))))</f>
        <v>500</v>
      </c>
      <c r="AI23" s="137">
        <f>IF(AI$4='Прибыль в месяц'!$B$2,'Прибыль в месяц'!$B21,IF(AI$4='Прибыль в месяц'!$D$2,'Прибыль в месяц'!$D21,IF(AI$4='Прибыль в месяц'!$F$2,'Прибыль в месяц'!$F21,IF(AI$4='Прибыль в месяц'!$H$2,'Прибыль в месяц'!$H21,0))))</f>
        <v>500</v>
      </c>
      <c r="AJ23" s="137">
        <f>IF(AJ$4='Прибыль в месяц'!$B$2,'Прибыль в месяц'!$B21,IF(AJ$4='Прибыль в месяц'!$D$2,'Прибыль в месяц'!$D21,IF(AJ$4='Прибыль в месяц'!$F$2,'Прибыль в месяц'!$F21,IF(AJ$4='Прибыль в месяц'!$H$2,'Прибыль в месяц'!$H21,0))))</f>
        <v>500</v>
      </c>
      <c r="AK23" s="137">
        <f>IF(AK$4='Прибыль в месяц'!$B$2,'Прибыль в месяц'!$B21,IF(AK$4='Прибыль в месяц'!$D$2,'Прибыль в месяц'!$D21,IF(AK$4='Прибыль в месяц'!$F$2,'Прибыль в месяц'!$F21,IF(AK$4='Прибыль в месяц'!$H$2,'Прибыль в месяц'!$H21,0))))</f>
        <v>500</v>
      </c>
      <c r="AL23" s="137">
        <f>IF(AL$4='Прибыль в месяц'!$B$2,'Прибыль в месяц'!$B21,IF(AL$4='Прибыль в месяц'!$D$2,'Прибыль в месяц'!$D21,IF(AL$4='Прибыль в месяц'!$F$2,'Прибыль в месяц'!$F21,IF(AL$4='Прибыль в месяц'!$H$2,'Прибыль в месяц'!$H21,0))))</f>
        <v>500</v>
      </c>
      <c r="AM23" s="137">
        <f>IF(AM$4='Прибыль в месяц'!$B$2,'Прибыль в месяц'!$B21,IF(AM$4='Прибыль в месяц'!$D$2,'Прибыль в месяц'!$D21,IF(AM$4='Прибыль в месяц'!$F$2,'Прибыль в месяц'!$F21,IF(AM$4='Прибыль в месяц'!$H$2,'Прибыль в месяц'!$H21,0))))</f>
        <v>500</v>
      </c>
      <c r="AN23" s="139">
        <f t="shared" si="21"/>
        <v>6000</v>
      </c>
      <c r="AO23" s="137">
        <f>IF(AO$4='Прибыль в месяц'!$B$2,'Прибыль в месяц'!$B21,IF(AO$4='Прибыль в месяц'!$D$2,'Прибыль в месяц'!$D21,IF(AO$4='Прибыль в месяц'!$F$2,'Прибыль в месяц'!$F21,IF(AO$4='Прибыль в месяц'!$H$2,'Прибыль в месяц'!$H21,0))))</f>
        <v>500</v>
      </c>
      <c r="AP23" s="137">
        <f>IF(AP$4='Прибыль в месяц'!$B$2,'Прибыль в месяц'!$B21,IF(AP$4='Прибыль в месяц'!$D$2,'Прибыль в месяц'!$D21,IF(AP$4='Прибыль в месяц'!$F$2,'Прибыль в месяц'!$F21,IF(AP$4='Прибыль в месяц'!$H$2,'Прибыль в месяц'!$H21,0))))</f>
        <v>500</v>
      </c>
      <c r="AQ23" s="137">
        <f>IF(AQ$4='Прибыль в месяц'!$B$2,'Прибыль в месяц'!$B21,IF(AQ$4='Прибыль в месяц'!$D$2,'Прибыль в месяц'!$D21,IF(AQ$4='Прибыль в месяц'!$F$2,'Прибыль в месяц'!$F21,IF(AQ$4='Прибыль в месяц'!$H$2,'Прибыль в месяц'!$H21,0))))</f>
        <v>500</v>
      </c>
      <c r="AR23" s="137">
        <f>IF(AR$4='Прибыль в месяц'!$B$2,'Прибыль в месяц'!$B21,IF(AR$4='Прибыль в месяц'!$D$2,'Прибыль в месяц'!$D21,IF(AR$4='Прибыль в месяц'!$F$2,'Прибыль в месяц'!$F21,IF(AR$4='Прибыль в месяц'!$H$2,'Прибыль в месяц'!$H21,0))))</f>
        <v>500</v>
      </c>
      <c r="AS23" s="137">
        <f>IF(AS$4='Прибыль в месяц'!$B$2,'Прибыль в месяц'!$B21,IF(AS$4='Прибыль в месяц'!$D$2,'Прибыль в месяц'!$D21,IF(AS$4='Прибыль в месяц'!$F$2,'Прибыль в месяц'!$F21,IF(AS$4='Прибыль в месяц'!$H$2,'Прибыль в месяц'!$H21,0))))</f>
        <v>500</v>
      </c>
      <c r="AT23" s="137">
        <f>IF(AT$4='Прибыль в месяц'!$B$2,'Прибыль в месяц'!$B21,IF(AT$4='Прибыль в месяц'!$D$2,'Прибыль в месяц'!$D21,IF(AT$4='Прибыль в месяц'!$F$2,'Прибыль в месяц'!$F21,IF(AT$4='Прибыль в месяц'!$H$2,'Прибыль в месяц'!$H21,0))))</f>
        <v>500</v>
      </c>
      <c r="AU23" s="137">
        <f>IF(AU$4='Прибыль в месяц'!$B$2,'Прибыль в месяц'!$B21,IF(AU$4='Прибыль в месяц'!$D$2,'Прибыль в месяц'!$D21,IF(AU$4='Прибыль в месяц'!$F$2,'Прибыль в месяц'!$F21,IF(AU$4='Прибыль в месяц'!$H$2,'Прибыль в месяц'!$H21,0))))</f>
        <v>500</v>
      </c>
      <c r="AV23" s="137">
        <f>IF(AV$4='Прибыль в месяц'!$B$2,'Прибыль в месяц'!$B21,IF(AV$4='Прибыль в месяц'!$D$2,'Прибыль в месяц'!$D21,IF(AV$4='Прибыль в месяц'!$F$2,'Прибыль в месяц'!$F21,IF(AV$4='Прибыль в месяц'!$H$2,'Прибыль в месяц'!$H21,0))))</f>
        <v>500</v>
      </c>
      <c r="AW23" s="137">
        <f>IF(AW$4='Прибыль в месяц'!$B$2,'Прибыль в месяц'!$B21,IF(AW$4='Прибыль в месяц'!$D$2,'Прибыль в месяц'!$D21,IF(AW$4='Прибыль в месяц'!$F$2,'Прибыль в месяц'!$F21,IF(AW$4='Прибыль в месяц'!$H$2,'Прибыль в месяц'!$H21,0))))</f>
        <v>500</v>
      </c>
      <c r="AX23" s="137">
        <f>IF(AX$4='Прибыль в месяц'!$B$2,'Прибыль в месяц'!$B21,IF(AX$4='Прибыль в месяц'!$D$2,'Прибыль в месяц'!$D21,IF(AX$4='Прибыль в месяц'!$F$2,'Прибыль в месяц'!$F21,IF(AX$4='Прибыль в месяц'!$H$2,'Прибыль в месяц'!$H21,0))))</f>
        <v>500</v>
      </c>
      <c r="AY23" s="137">
        <f>IF(AY$4='Прибыль в месяц'!$B$2,'Прибыль в месяц'!$B21,IF(AY$4='Прибыль в месяц'!$D$2,'Прибыль в месяц'!$D21,IF(AY$4='Прибыль в месяц'!$F$2,'Прибыль в месяц'!$F21,IF(AY$4='Прибыль в месяц'!$H$2,'Прибыль в месяц'!$H21,0))))</f>
        <v>500</v>
      </c>
      <c r="AZ23" s="137">
        <f>IF(AZ$4='Прибыль в месяц'!$B$2,'Прибыль в месяц'!$B21,IF(AZ$4='Прибыль в месяц'!$D$2,'Прибыль в месяц'!$D21,IF(AZ$4='Прибыль в месяц'!$F$2,'Прибыль в месяц'!$F21,IF(AZ$4='Прибыль в месяц'!$H$2,'Прибыль в месяц'!$H21,0))))</f>
        <v>500</v>
      </c>
      <c r="BA23" s="139">
        <f t="shared" si="22"/>
        <v>6000</v>
      </c>
      <c r="BB23" s="137">
        <f>IF(BB$4='Прибыль в месяц'!$B$2,'Прибыль в месяц'!$B21,IF(BB$4='Прибыль в месяц'!$D$2,'Прибыль в месяц'!$D21,IF(BB$4='Прибыль в месяц'!$F$2,'Прибыль в месяц'!$F21,IF(BB$4='Прибыль в месяц'!$H$2,'Прибыль в месяц'!$H21,0))))</f>
        <v>500</v>
      </c>
      <c r="BC23" s="137">
        <f>IF(BC$4='Прибыль в месяц'!$B$2,'Прибыль в месяц'!$B21,IF(BC$4='Прибыль в месяц'!$D$2,'Прибыль в месяц'!$D21,IF(BC$4='Прибыль в месяц'!$F$2,'Прибыль в месяц'!$F21,IF(BC$4='Прибыль в месяц'!$H$2,'Прибыль в месяц'!$H21,0))))</f>
        <v>500</v>
      </c>
      <c r="BD23" s="137">
        <f>IF(BD$4='Прибыль в месяц'!$B$2,'Прибыль в месяц'!$B21,IF(BD$4='Прибыль в месяц'!$D$2,'Прибыль в месяц'!$D21,IF(BD$4='Прибыль в месяц'!$F$2,'Прибыль в месяц'!$F21,IF(BD$4='Прибыль в месяц'!$H$2,'Прибыль в месяц'!$H21,0))))</f>
        <v>500</v>
      </c>
      <c r="BE23" s="137">
        <f>IF(BE$4='Прибыль в месяц'!$B$2,'Прибыль в месяц'!$B21,IF(BE$4='Прибыль в месяц'!$D$2,'Прибыль в месяц'!$D21,IF(BE$4='Прибыль в месяц'!$F$2,'Прибыль в месяц'!$F21,IF(BE$4='Прибыль в месяц'!$H$2,'Прибыль в месяц'!$H21,0))))</f>
        <v>500</v>
      </c>
      <c r="BF23" s="137">
        <f>IF(BF$4='Прибыль в месяц'!$B$2,'Прибыль в месяц'!$B21,IF(BF$4='Прибыль в месяц'!$D$2,'Прибыль в месяц'!$D21,IF(BF$4='Прибыль в месяц'!$F$2,'Прибыль в месяц'!$F21,IF(BF$4='Прибыль в месяц'!$H$2,'Прибыль в месяц'!$H21,0))))</f>
        <v>500</v>
      </c>
      <c r="BG23" s="137">
        <f>IF(BG$4='Прибыль в месяц'!$B$2,'Прибыль в месяц'!$B21,IF(BG$4='Прибыль в месяц'!$D$2,'Прибыль в месяц'!$D21,IF(BG$4='Прибыль в месяц'!$F$2,'Прибыль в месяц'!$F21,IF(BG$4='Прибыль в месяц'!$H$2,'Прибыль в месяц'!$H21,0))))</f>
        <v>500</v>
      </c>
      <c r="BH23" s="137">
        <f>IF(BH$4='Прибыль в месяц'!$B$2,'Прибыль в месяц'!$B21,IF(BH$4='Прибыль в месяц'!$D$2,'Прибыль в месяц'!$D21,IF(BH$4='Прибыль в месяц'!$F$2,'Прибыль в месяц'!$F21,IF(BH$4='Прибыль в месяц'!$H$2,'Прибыль в месяц'!$H21,0))))</f>
        <v>500</v>
      </c>
      <c r="BI23" s="137">
        <f>IF(BI$4='Прибыль в месяц'!$B$2,'Прибыль в месяц'!$B21,IF(BI$4='Прибыль в месяц'!$D$2,'Прибыль в месяц'!$D21,IF(BI$4='Прибыль в месяц'!$F$2,'Прибыль в месяц'!$F21,IF(BI$4='Прибыль в месяц'!$H$2,'Прибыль в месяц'!$H21,0))))</f>
        <v>500</v>
      </c>
      <c r="BJ23" s="137">
        <f>IF(BJ$4='Прибыль в месяц'!$B$2,'Прибыль в месяц'!$B21,IF(BJ$4='Прибыль в месяц'!$D$2,'Прибыль в месяц'!$D21,IF(BJ$4='Прибыль в месяц'!$F$2,'Прибыль в месяц'!$F21,IF(BJ$4='Прибыль в месяц'!$H$2,'Прибыль в месяц'!$H21,0))))</f>
        <v>500</v>
      </c>
      <c r="BK23" s="137">
        <f>IF(BK$4='Прибыль в месяц'!$B$2,'Прибыль в месяц'!$B21,IF(BK$4='Прибыль в месяц'!$D$2,'Прибыль в месяц'!$D21,IF(BK$4='Прибыль в месяц'!$F$2,'Прибыль в месяц'!$F21,IF(BK$4='Прибыль в месяц'!$H$2,'Прибыль в месяц'!$H21,0))))</f>
        <v>500</v>
      </c>
      <c r="BL23" s="137">
        <f>IF(BL$4='Прибыль в месяц'!$B$2,'Прибыль в месяц'!$B21,IF(BL$4='Прибыль в месяц'!$D$2,'Прибыль в месяц'!$D21,IF(BL$4='Прибыль в месяц'!$F$2,'Прибыль в месяц'!$F21,IF(BL$4='Прибыль в месяц'!$H$2,'Прибыль в месяц'!$H21,0))))</f>
        <v>500</v>
      </c>
      <c r="BM23" s="137">
        <f>IF(BM$4='Прибыль в месяц'!$B$2,'Прибыль в месяц'!$B21,IF(BM$4='Прибыль в месяц'!$D$2,'Прибыль в месяц'!$D21,IF(BM$4='Прибыль в месяц'!$F$2,'Прибыль в месяц'!$F21,IF(BM$4='Прибыль в месяц'!$H$2,'Прибыль в месяц'!$H21,0))))</f>
        <v>500</v>
      </c>
      <c r="BN23" s="139">
        <f t="shared" si="23"/>
        <v>6000</v>
      </c>
    </row>
    <row r="24" spans="1:66" ht="12.75">
      <c r="A24" s="126" t="s">
        <v>132</v>
      </c>
      <c r="B24" s="127">
        <f>IF(B$4='Прибыль в месяц'!B$2,'Прибыль в месяц'!B22,IF(B$4='Прибыль в месяц'!D$2,'Прибыль в месяц'!D22,IF(B$4='Прибыль в месяц'!F$2,'Прибыль в месяц'!F22,IF(B$4='Прибыль в месяц'!H$2,'Прибыль в месяц'!H22))))</f>
        <v>75</v>
      </c>
      <c r="C24" s="127">
        <f>IF(C$4='Прибыль в месяц'!$B$2,'Прибыль в месяц'!$B22,IF(C$4='Прибыль в месяц'!$D$2,'Прибыль в месяц'!$D22,IF(C$4='Прибыль в месяц'!$F$2,'Прибыль в месяц'!$F22,IF(C$4='Прибыль в месяц'!$H$2,'Прибыль в месяц'!$H22,0))))</f>
        <v>75</v>
      </c>
      <c r="D24" s="127">
        <f>IF(D$4='Прибыль в месяц'!$B$2,'Прибыль в месяц'!$B22,IF(D$4='Прибыль в месяц'!$D$2,'Прибыль в месяц'!$D22,IF(D$4='Прибыль в месяц'!$F$2,'Прибыль в месяц'!$F22,IF(D$4='Прибыль в месяц'!$H$2,'Прибыль в месяц'!$H22,0))))</f>
        <v>75</v>
      </c>
      <c r="E24" s="127">
        <f>IF(E$4='Прибыль в месяц'!$B$2,'Прибыль в месяц'!$B22,IF(E$4='Прибыль в месяц'!$D$2,'Прибыль в месяц'!$D22,IF(E$4='Прибыль в месяц'!$F$2,'Прибыль в месяц'!$F22,IF(E$4='Прибыль в месяц'!$H$2,'Прибыль в месяц'!$H22,0))))</f>
        <v>75</v>
      </c>
      <c r="F24" s="127">
        <f>IF(F$4='Прибыль в месяц'!$B$2,'Прибыль в месяц'!$B22,IF(F$4='Прибыль в месяц'!$D$2,'Прибыль в месяц'!$D22,IF(F$4='Прибыль в месяц'!$F$2,'Прибыль в месяц'!$F22,IF(F$4='Прибыль в месяц'!$H$2,'Прибыль в месяц'!$H22,0))))</f>
        <v>75</v>
      </c>
      <c r="G24" s="127">
        <f>IF(G$4='Прибыль в месяц'!$B$2,'Прибыль в месяц'!$B22,IF(G$4='Прибыль в месяц'!$D$2,'Прибыль в месяц'!$D22,IF(G$4='Прибыль в месяц'!$F$2,'Прибыль в месяц'!$F22,IF(G$4='Прибыль в месяц'!$H$2,'Прибыль в месяц'!$H22,0))))</f>
        <v>75</v>
      </c>
      <c r="H24" s="127">
        <f>IF(H$4='Прибыль в месяц'!$B$2,'Прибыль в месяц'!$B22,IF(H$4='Прибыль в месяц'!$D$2,'Прибыль в месяц'!$D22,IF(H$4='Прибыль в месяц'!$F$2,'Прибыль в месяц'!$F22,IF(H$4='Прибыль в месяц'!$H$2,'Прибыль в месяц'!$H22,0))))</f>
        <v>75</v>
      </c>
      <c r="I24" s="127">
        <f>IF(I$4='Прибыль в месяц'!$B$2,'Прибыль в месяц'!$B22,IF(I$4='Прибыль в месяц'!$D$2,'Прибыль в месяц'!$D22,IF(I$4='Прибыль в месяц'!$F$2,'Прибыль в месяц'!$F22,IF(I$4='Прибыль в месяц'!$H$2,'Прибыль в месяц'!$H22,0))))</f>
        <v>75</v>
      </c>
      <c r="J24" s="127">
        <f>IF(J$4='Прибыль в месяц'!$B$2,'Прибыль в месяц'!$B22,IF(J$4='Прибыль в месяц'!$D$2,'Прибыль в месяц'!$D22,IF(J$4='Прибыль в месяц'!$F$2,'Прибыль в месяц'!$F22,IF(J$4='Прибыль в месяц'!$H$2,'Прибыль в месяц'!$H22,0))))</f>
        <v>75</v>
      </c>
      <c r="K24" s="127">
        <f>IF(K$4='Прибыль в месяц'!$B$2,'Прибыль в месяц'!$B22,IF(K$4='Прибыль в месяц'!$D$2,'Прибыль в месяц'!$D22,IF(K$4='Прибыль в месяц'!$F$2,'Прибыль в месяц'!$F22,IF(K$4='Прибыль в месяц'!$H$2,'Прибыль в месяц'!$H22,0))))</f>
        <v>75</v>
      </c>
      <c r="L24" s="127">
        <f>IF(L$4='Прибыль в месяц'!$B$2,'Прибыль в месяц'!$B22,IF(L$4='Прибыль в месяц'!$D$2,'Прибыль в месяц'!$D22,IF(L$4='Прибыль в месяц'!$F$2,'Прибыль в месяц'!$F22,IF(L$4='Прибыль в месяц'!$H$2,'Прибыль в месяц'!$H22,0))))</f>
        <v>75</v>
      </c>
      <c r="M24" s="128">
        <f>IF(M$4='Прибыль в месяц'!$B$2,'Прибыль в месяц'!$B22,IF(M$4='Прибыль в месяц'!$D$2,'Прибыль в месяц'!$D22,IF(M$4='Прибыль в месяц'!$F$2,'Прибыль в месяц'!$F22,IF(M$4='Прибыль в месяц'!$H$2,'Прибыль в месяц'!$H22,0))))</f>
        <v>75</v>
      </c>
      <c r="N24" s="129">
        <f t="shared" si="19"/>
        <v>900</v>
      </c>
      <c r="O24" s="130">
        <f>IF(O$4='Прибыль в месяц'!$B$2,'Прибыль в месяц'!$B22,IF(O$4='Прибыль в месяц'!$D$2,'Прибыль в месяц'!$D22,IF(O$4='Прибыль в месяц'!$F$2,'Прибыль в месяц'!$F22,IF(O$4='Прибыль в месяц'!$H$2,'Прибыль в месяц'!$H22,0))))</f>
        <v>75</v>
      </c>
      <c r="P24" s="127">
        <f>IF(P$4='Прибыль в месяц'!$B$2,'Прибыль в месяц'!$B22,IF(P$4='Прибыль в месяц'!$D$2,'Прибыль в месяц'!$D22,IF(P$4='Прибыль в месяц'!$F$2,'Прибыль в месяц'!$F22,IF(P$4='Прибыль в месяц'!$H$2,'Прибыль в месяц'!$H22,0))))</f>
        <v>75</v>
      </c>
      <c r="Q24" s="127">
        <f>IF(Q$4='Прибыль в месяц'!$B$2,'Прибыль в месяц'!$B22,IF(Q$4='Прибыль в месяц'!$D$2,'Прибыль в месяц'!$D22,IF(Q$4='Прибыль в месяц'!$F$2,'Прибыль в месяц'!$F22,IF(Q$4='Прибыль в месяц'!$H$2,'Прибыль в месяц'!$H22,0))))</f>
        <v>75</v>
      </c>
      <c r="R24" s="127">
        <f>IF(R$4='Прибыль в месяц'!$B$2,'Прибыль в месяц'!$B22,IF(R$4='Прибыль в месяц'!$D$2,'Прибыль в месяц'!$D22,IF(R$4='Прибыль в месяц'!$F$2,'Прибыль в месяц'!$F22,IF(R$4='Прибыль в месяц'!$H$2,'Прибыль в месяц'!$H22,0))))</f>
        <v>75</v>
      </c>
      <c r="S24" s="127">
        <f>IF(S$4='Прибыль в месяц'!$B$2,'Прибыль в месяц'!$B22,IF(S$4='Прибыль в месяц'!$D$2,'Прибыль в месяц'!$D22,IF(S$4='Прибыль в месяц'!$F$2,'Прибыль в месяц'!$F22,IF(S$4='Прибыль в месяц'!$H$2,'Прибыль в месяц'!$H22,0))))</f>
        <v>75</v>
      </c>
      <c r="T24" s="127">
        <f>IF(T$4='Прибыль в месяц'!$B$2,'Прибыль в месяц'!$B22,IF(T$4='Прибыль в месяц'!$D$2,'Прибыль в месяц'!$D22,IF(T$4='Прибыль в месяц'!$F$2,'Прибыль в месяц'!$F22,IF(T$4='Прибыль в месяц'!$H$2,'Прибыль в месяц'!$H22,0))))</f>
        <v>75</v>
      </c>
      <c r="U24" s="127">
        <f>IF(U$4='Прибыль в месяц'!$B$2,'Прибыль в месяц'!$B22,IF(U$4='Прибыль в месяц'!$D$2,'Прибыль в месяц'!$D22,IF(U$4='Прибыль в месяц'!$F$2,'Прибыль в месяц'!$F22,IF(U$4='Прибыль в месяц'!$H$2,'Прибыль в месяц'!$H22,0))))</f>
        <v>75</v>
      </c>
      <c r="V24" s="127">
        <f>IF(V$4='Прибыль в месяц'!$B$2,'Прибыль в месяц'!$B22,IF(V$4='Прибыль в месяц'!$D$2,'Прибыль в месяц'!$D22,IF(V$4='Прибыль в месяц'!$F$2,'Прибыль в месяц'!$F22,IF(V$4='Прибыль в месяц'!$H$2,'Прибыль в месяц'!$H22,0))))</f>
        <v>75</v>
      </c>
      <c r="W24" s="127">
        <f>IF(W$4='Прибыль в месяц'!$B$2,'Прибыль в месяц'!$B22,IF(W$4='Прибыль в месяц'!$D$2,'Прибыль в месяц'!$D22,IF(W$4='Прибыль в месяц'!$F$2,'Прибыль в месяц'!$F22,IF(W$4='Прибыль в месяц'!$H$2,'Прибыль в месяц'!$H22,0))))</f>
        <v>75</v>
      </c>
      <c r="X24" s="127">
        <f>IF(X$4='Прибыль в месяц'!$B$2,'Прибыль в месяц'!$B22,IF(X$4='Прибыль в месяц'!$D$2,'Прибыль в месяц'!$D22,IF(X$4='Прибыль в месяц'!$F$2,'Прибыль в месяц'!$F22,IF(X$4='Прибыль в месяц'!$H$2,'Прибыль в месяц'!$H22,0))))</f>
        <v>75</v>
      </c>
      <c r="Y24" s="127">
        <f>IF(Y$4='Прибыль в месяц'!$B$2,'Прибыль в месяц'!$B22,IF(Y$4='Прибыль в месяц'!$D$2,'Прибыль в месяц'!$D22,IF(Y$4='Прибыль в месяц'!$F$2,'Прибыль в месяц'!$F22,IF(Y$4='Прибыль в месяц'!$H$2,'Прибыль в месяц'!$H22,0))))</f>
        <v>75</v>
      </c>
      <c r="Z24" s="127">
        <f>IF(Z$4='Прибыль в месяц'!$B$2,'Прибыль в месяц'!$B22,IF(Z$4='Прибыль в месяц'!$D$2,'Прибыль в месяц'!$D22,IF(Z$4='Прибыль в месяц'!$F$2,'Прибыль в месяц'!$F22,IF(Z$4='Прибыль в месяц'!$H$2,'Прибыль в месяц'!$H22,0))))</f>
        <v>75</v>
      </c>
      <c r="AA24" s="129">
        <f t="shared" si="20"/>
        <v>900</v>
      </c>
      <c r="AB24" s="127">
        <f>IF(AB$4='Прибыль в месяц'!$B$2,'Прибыль в месяц'!$B22,IF(AB$4='Прибыль в месяц'!$D$2,'Прибыль в месяц'!$D22,IF(AB$4='Прибыль в месяц'!$F$2,'Прибыль в месяц'!$F22,IF(AB$4='Прибыль в месяц'!$H$2,'Прибыль в месяц'!$H22,0))))</f>
        <v>75</v>
      </c>
      <c r="AC24" s="127">
        <f>IF(AC$4='Прибыль в месяц'!$B$2,'Прибыль в месяц'!$B22,IF(AC$4='Прибыль в месяц'!$D$2,'Прибыль в месяц'!$D22,IF(AC$4='Прибыль в месяц'!$F$2,'Прибыль в месяц'!$F22,IF(AC$4='Прибыль в месяц'!$H$2,'Прибыль в месяц'!$H22,0))))</f>
        <v>75</v>
      </c>
      <c r="AD24" s="127">
        <f>IF(AD$4='Прибыль в месяц'!$B$2,'Прибыль в месяц'!$B22,IF(AD$4='Прибыль в месяц'!$D$2,'Прибыль в месяц'!$D22,IF(AD$4='Прибыль в месяц'!$F$2,'Прибыль в месяц'!$F22,IF(AD$4='Прибыль в месяц'!$H$2,'Прибыль в месяц'!$H22,0))))</f>
        <v>75</v>
      </c>
      <c r="AE24" s="127">
        <f>IF(AE$4='Прибыль в месяц'!$B$2,'Прибыль в месяц'!$B22,IF(AE$4='Прибыль в месяц'!$D$2,'Прибыль в месяц'!$D22,IF(AE$4='Прибыль в месяц'!$F$2,'Прибыль в месяц'!$F22,IF(AE$4='Прибыль в месяц'!$H$2,'Прибыль в месяц'!$H22,0))))</f>
        <v>75</v>
      </c>
      <c r="AF24" s="127">
        <f>IF(AF$4='Прибыль в месяц'!$B$2,'Прибыль в месяц'!$B22,IF(AF$4='Прибыль в месяц'!$D$2,'Прибыль в месяц'!$D22,IF(AF$4='Прибыль в месяц'!$F$2,'Прибыль в месяц'!$F22,IF(AF$4='Прибыль в месяц'!$H$2,'Прибыль в месяц'!$H22,0))))</f>
        <v>75</v>
      </c>
      <c r="AG24" s="127">
        <f>IF(AG$4='Прибыль в месяц'!$B$2,'Прибыль в месяц'!$B22,IF(AG$4='Прибыль в месяц'!$D$2,'Прибыль в месяц'!$D22,IF(AG$4='Прибыль в месяц'!$F$2,'Прибыль в месяц'!$F22,IF(AG$4='Прибыль в месяц'!$H$2,'Прибыль в месяц'!$H22,0))))</f>
        <v>75</v>
      </c>
      <c r="AH24" s="127">
        <f>IF(AH$4='Прибыль в месяц'!$B$2,'Прибыль в месяц'!$B22,IF(AH$4='Прибыль в месяц'!$D$2,'Прибыль в месяц'!$D22,IF(AH$4='Прибыль в месяц'!$F$2,'Прибыль в месяц'!$F22,IF(AH$4='Прибыль в месяц'!$H$2,'Прибыль в месяц'!$H22,0))))</f>
        <v>75</v>
      </c>
      <c r="AI24" s="127">
        <f>IF(AI$4='Прибыль в месяц'!$B$2,'Прибыль в месяц'!$B22,IF(AI$4='Прибыль в месяц'!$D$2,'Прибыль в месяц'!$D22,IF(AI$4='Прибыль в месяц'!$F$2,'Прибыль в месяц'!$F22,IF(AI$4='Прибыль в месяц'!$H$2,'Прибыль в месяц'!$H22,0))))</f>
        <v>75</v>
      </c>
      <c r="AJ24" s="127">
        <f>IF(AJ$4='Прибыль в месяц'!$B$2,'Прибыль в месяц'!$B22,IF(AJ$4='Прибыль в месяц'!$D$2,'Прибыль в месяц'!$D22,IF(AJ$4='Прибыль в месяц'!$F$2,'Прибыль в месяц'!$F22,IF(AJ$4='Прибыль в месяц'!$H$2,'Прибыль в месяц'!$H22,0))))</f>
        <v>75</v>
      </c>
      <c r="AK24" s="127">
        <f>IF(AK$4='Прибыль в месяц'!$B$2,'Прибыль в месяц'!$B22,IF(AK$4='Прибыль в месяц'!$D$2,'Прибыль в месяц'!$D22,IF(AK$4='Прибыль в месяц'!$F$2,'Прибыль в месяц'!$F22,IF(AK$4='Прибыль в месяц'!$H$2,'Прибыль в месяц'!$H22,0))))</f>
        <v>75</v>
      </c>
      <c r="AL24" s="127">
        <f>IF(AL$4='Прибыль в месяц'!$B$2,'Прибыль в месяц'!$B22,IF(AL$4='Прибыль в месяц'!$D$2,'Прибыль в месяц'!$D22,IF(AL$4='Прибыль в месяц'!$F$2,'Прибыль в месяц'!$F22,IF(AL$4='Прибыль в месяц'!$H$2,'Прибыль в месяц'!$H22,0))))</f>
        <v>75</v>
      </c>
      <c r="AM24" s="127">
        <f>IF(AM$4='Прибыль в месяц'!$B$2,'Прибыль в месяц'!$B22,IF(AM$4='Прибыль в месяц'!$D$2,'Прибыль в месяц'!$D22,IF(AM$4='Прибыль в месяц'!$F$2,'Прибыль в месяц'!$F22,IF(AM$4='Прибыль в месяц'!$H$2,'Прибыль в месяц'!$H22,0))))</f>
        <v>75</v>
      </c>
      <c r="AN24" s="129">
        <f t="shared" si="21"/>
        <v>900</v>
      </c>
      <c r="AO24" s="127">
        <f>IF(AO$4='Прибыль в месяц'!$B$2,'Прибыль в месяц'!$B22,IF(AO$4='Прибыль в месяц'!$D$2,'Прибыль в месяц'!$D22,IF(AO$4='Прибыль в месяц'!$F$2,'Прибыль в месяц'!$F22,IF(AO$4='Прибыль в месяц'!$H$2,'Прибыль в месяц'!$H22,0))))</f>
        <v>75</v>
      </c>
      <c r="AP24" s="127">
        <f>IF(AP$4='Прибыль в месяц'!$B$2,'Прибыль в месяц'!$B22,IF(AP$4='Прибыль в месяц'!$D$2,'Прибыль в месяц'!$D22,IF(AP$4='Прибыль в месяц'!$F$2,'Прибыль в месяц'!$F22,IF(AP$4='Прибыль в месяц'!$H$2,'Прибыль в месяц'!$H22,0))))</f>
        <v>75</v>
      </c>
      <c r="AQ24" s="127">
        <f>IF(AQ$4='Прибыль в месяц'!$B$2,'Прибыль в месяц'!$B22,IF(AQ$4='Прибыль в месяц'!$D$2,'Прибыль в месяц'!$D22,IF(AQ$4='Прибыль в месяц'!$F$2,'Прибыль в месяц'!$F22,IF(AQ$4='Прибыль в месяц'!$H$2,'Прибыль в месяц'!$H22,0))))</f>
        <v>75</v>
      </c>
      <c r="AR24" s="127">
        <f>IF(AR$4='Прибыль в месяц'!$B$2,'Прибыль в месяц'!$B22,IF(AR$4='Прибыль в месяц'!$D$2,'Прибыль в месяц'!$D22,IF(AR$4='Прибыль в месяц'!$F$2,'Прибыль в месяц'!$F22,IF(AR$4='Прибыль в месяц'!$H$2,'Прибыль в месяц'!$H22,0))))</f>
        <v>75</v>
      </c>
      <c r="AS24" s="127">
        <f>IF(AS$4='Прибыль в месяц'!$B$2,'Прибыль в месяц'!$B22,IF(AS$4='Прибыль в месяц'!$D$2,'Прибыль в месяц'!$D22,IF(AS$4='Прибыль в месяц'!$F$2,'Прибыль в месяц'!$F22,IF(AS$4='Прибыль в месяц'!$H$2,'Прибыль в месяц'!$H22,0))))</f>
        <v>75</v>
      </c>
      <c r="AT24" s="127">
        <f>IF(AT$4='Прибыль в месяц'!$B$2,'Прибыль в месяц'!$B22,IF(AT$4='Прибыль в месяц'!$D$2,'Прибыль в месяц'!$D22,IF(AT$4='Прибыль в месяц'!$F$2,'Прибыль в месяц'!$F22,IF(AT$4='Прибыль в месяц'!$H$2,'Прибыль в месяц'!$H22,0))))</f>
        <v>75</v>
      </c>
      <c r="AU24" s="127">
        <f>IF(AU$4='Прибыль в месяц'!$B$2,'Прибыль в месяц'!$B22,IF(AU$4='Прибыль в месяц'!$D$2,'Прибыль в месяц'!$D22,IF(AU$4='Прибыль в месяц'!$F$2,'Прибыль в месяц'!$F22,IF(AU$4='Прибыль в месяц'!$H$2,'Прибыль в месяц'!$H22,0))))</f>
        <v>75</v>
      </c>
      <c r="AV24" s="127">
        <f>IF(AV$4='Прибыль в месяц'!$B$2,'Прибыль в месяц'!$B22,IF(AV$4='Прибыль в месяц'!$D$2,'Прибыль в месяц'!$D22,IF(AV$4='Прибыль в месяц'!$F$2,'Прибыль в месяц'!$F22,IF(AV$4='Прибыль в месяц'!$H$2,'Прибыль в месяц'!$H22,0))))</f>
        <v>75</v>
      </c>
      <c r="AW24" s="127">
        <f>IF(AW$4='Прибыль в месяц'!$B$2,'Прибыль в месяц'!$B22,IF(AW$4='Прибыль в месяц'!$D$2,'Прибыль в месяц'!$D22,IF(AW$4='Прибыль в месяц'!$F$2,'Прибыль в месяц'!$F22,IF(AW$4='Прибыль в месяц'!$H$2,'Прибыль в месяц'!$H22,0))))</f>
        <v>75</v>
      </c>
      <c r="AX24" s="127">
        <f>IF(AX$4='Прибыль в месяц'!$B$2,'Прибыль в месяц'!$B22,IF(AX$4='Прибыль в месяц'!$D$2,'Прибыль в месяц'!$D22,IF(AX$4='Прибыль в месяц'!$F$2,'Прибыль в месяц'!$F22,IF(AX$4='Прибыль в месяц'!$H$2,'Прибыль в месяц'!$H22,0))))</f>
        <v>75</v>
      </c>
      <c r="AY24" s="127">
        <f>IF(AY$4='Прибыль в месяц'!$B$2,'Прибыль в месяц'!$B22,IF(AY$4='Прибыль в месяц'!$D$2,'Прибыль в месяц'!$D22,IF(AY$4='Прибыль в месяц'!$F$2,'Прибыль в месяц'!$F22,IF(AY$4='Прибыль в месяц'!$H$2,'Прибыль в месяц'!$H22,0))))</f>
        <v>75</v>
      </c>
      <c r="AZ24" s="127">
        <f>IF(AZ$4='Прибыль в месяц'!$B$2,'Прибыль в месяц'!$B22,IF(AZ$4='Прибыль в месяц'!$D$2,'Прибыль в месяц'!$D22,IF(AZ$4='Прибыль в месяц'!$F$2,'Прибыль в месяц'!$F22,IF(AZ$4='Прибыль в месяц'!$H$2,'Прибыль в месяц'!$H22,0))))</f>
        <v>75</v>
      </c>
      <c r="BA24" s="129">
        <f t="shared" si="22"/>
        <v>900</v>
      </c>
      <c r="BB24" s="127">
        <f>IF(BB$4='Прибыль в месяц'!$B$2,'Прибыль в месяц'!$B22,IF(BB$4='Прибыль в месяц'!$D$2,'Прибыль в месяц'!$D22,IF(BB$4='Прибыль в месяц'!$F$2,'Прибыль в месяц'!$F22,IF(BB$4='Прибыль в месяц'!$H$2,'Прибыль в месяц'!$H22,0))))</f>
        <v>75</v>
      </c>
      <c r="BC24" s="127">
        <f>IF(BC$4='Прибыль в месяц'!$B$2,'Прибыль в месяц'!$B22,IF(BC$4='Прибыль в месяц'!$D$2,'Прибыль в месяц'!$D22,IF(BC$4='Прибыль в месяц'!$F$2,'Прибыль в месяц'!$F22,IF(BC$4='Прибыль в месяц'!$H$2,'Прибыль в месяц'!$H22,0))))</f>
        <v>75</v>
      </c>
      <c r="BD24" s="127">
        <f>IF(BD$4='Прибыль в месяц'!$B$2,'Прибыль в месяц'!$B22,IF(BD$4='Прибыль в месяц'!$D$2,'Прибыль в месяц'!$D22,IF(BD$4='Прибыль в месяц'!$F$2,'Прибыль в месяц'!$F22,IF(BD$4='Прибыль в месяц'!$H$2,'Прибыль в месяц'!$H22,0))))</f>
        <v>75</v>
      </c>
      <c r="BE24" s="127">
        <f>IF(BE$4='Прибыль в месяц'!$B$2,'Прибыль в месяц'!$B22,IF(BE$4='Прибыль в месяц'!$D$2,'Прибыль в месяц'!$D22,IF(BE$4='Прибыль в месяц'!$F$2,'Прибыль в месяц'!$F22,IF(BE$4='Прибыль в месяц'!$H$2,'Прибыль в месяц'!$H22,0))))</f>
        <v>75</v>
      </c>
      <c r="BF24" s="127">
        <f>IF(BF$4='Прибыль в месяц'!$B$2,'Прибыль в месяц'!$B22,IF(BF$4='Прибыль в месяц'!$D$2,'Прибыль в месяц'!$D22,IF(BF$4='Прибыль в месяц'!$F$2,'Прибыль в месяц'!$F22,IF(BF$4='Прибыль в месяц'!$H$2,'Прибыль в месяц'!$H22,0))))</f>
        <v>75</v>
      </c>
      <c r="BG24" s="127">
        <f>IF(BG$4='Прибыль в месяц'!$B$2,'Прибыль в месяц'!$B22,IF(BG$4='Прибыль в месяц'!$D$2,'Прибыль в месяц'!$D22,IF(BG$4='Прибыль в месяц'!$F$2,'Прибыль в месяц'!$F22,IF(BG$4='Прибыль в месяц'!$H$2,'Прибыль в месяц'!$H22,0))))</f>
        <v>75</v>
      </c>
      <c r="BH24" s="127">
        <f>IF(BH$4='Прибыль в месяц'!$B$2,'Прибыль в месяц'!$B22,IF(BH$4='Прибыль в месяц'!$D$2,'Прибыль в месяц'!$D22,IF(BH$4='Прибыль в месяц'!$F$2,'Прибыль в месяц'!$F22,IF(BH$4='Прибыль в месяц'!$H$2,'Прибыль в месяц'!$H22,0))))</f>
        <v>75</v>
      </c>
      <c r="BI24" s="127">
        <f>IF(BI$4='Прибыль в месяц'!$B$2,'Прибыль в месяц'!$B22,IF(BI$4='Прибыль в месяц'!$D$2,'Прибыль в месяц'!$D22,IF(BI$4='Прибыль в месяц'!$F$2,'Прибыль в месяц'!$F22,IF(BI$4='Прибыль в месяц'!$H$2,'Прибыль в месяц'!$H22,0))))</f>
        <v>75</v>
      </c>
      <c r="BJ24" s="127">
        <f>IF(BJ$4='Прибыль в месяц'!$B$2,'Прибыль в месяц'!$B22,IF(BJ$4='Прибыль в месяц'!$D$2,'Прибыль в месяц'!$D22,IF(BJ$4='Прибыль в месяц'!$F$2,'Прибыль в месяц'!$F22,IF(BJ$4='Прибыль в месяц'!$H$2,'Прибыль в месяц'!$H22,0))))</f>
        <v>75</v>
      </c>
      <c r="BK24" s="127">
        <f>IF(BK$4='Прибыль в месяц'!$B$2,'Прибыль в месяц'!$B22,IF(BK$4='Прибыль в месяц'!$D$2,'Прибыль в месяц'!$D22,IF(BK$4='Прибыль в месяц'!$F$2,'Прибыль в месяц'!$F22,IF(BK$4='Прибыль в месяц'!$H$2,'Прибыль в месяц'!$H22,0))))</f>
        <v>75</v>
      </c>
      <c r="BL24" s="127">
        <f>IF(BL$4='Прибыль в месяц'!$B$2,'Прибыль в месяц'!$B22,IF(BL$4='Прибыль в месяц'!$D$2,'Прибыль в месяц'!$D22,IF(BL$4='Прибыль в месяц'!$F$2,'Прибыль в месяц'!$F22,IF(BL$4='Прибыль в месяц'!$H$2,'Прибыль в месяц'!$H22,0))))</f>
        <v>75</v>
      </c>
      <c r="BM24" s="127">
        <f>IF(BM$4='Прибыль в месяц'!$B$2,'Прибыль в месяц'!$B22,IF(BM$4='Прибыль в месяц'!$D$2,'Прибыль в месяц'!$D22,IF(BM$4='Прибыль в месяц'!$F$2,'Прибыль в месяц'!$F22,IF(BM$4='Прибыль в месяц'!$H$2,'Прибыль в месяц'!$H22,0))))</f>
        <v>75</v>
      </c>
      <c r="BN24" s="129">
        <f t="shared" si="23"/>
        <v>900</v>
      </c>
    </row>
    <row r="25" spans="1:66" ht="12.75">
      <c r="A25" s="126" t="s">
        <v>180</v>
      </c>
      <c r="B25" s="127">
        <f>IF(B$4='Прибыль в месяц'!B$2,'Прибыль в месяц'!B23,IF(B$4='Прибыль в месяц'!D$2,'Прибыль в месяц'!D23,IF(B$4='Прибыль в месяц'!F$2,'Прибыль в месяц'!F23,IF(B$4='Прибыль в месяц'!H$2,'Прибыль в месяц'!H23))))</f>
        <v>200</v>
      </c>
      <c r="C25" s="127">
        <f>IF(C$4='Прибыль в месяц'!$B$2,'Прибыль в месяц'!$B23,IF(C$4='Прибыль в месяц'!$D$2,'Прибыль в месяц'!$D23,IF(C$4='Прибыль в месяц'!$F$2,'Прибыль в месяц'!$F23,IF(C$4='Прибыль в месяц'!$H$2,'Прибыль в месяц'!$H23,0))))</f>
        <v>200</v>
      </c>
      <c r="D25" s="127">
        <f>IF(D$4='Прибыль в месяц'!$B$2,'Прибыль в месяц'!$B23,IF(D$4='Прибыль в месяц'!$D$2,'Прибыль в месяц'!$D23,IF(D$4='Прибыль в месяц'!$F$2,'Прибыль в месяц'!$F23,IF(D$4='Прибыль в месяц'!$H$2,'Прибыль в месяц'!$H23,0))))</f>
        <v>200</v>
      </c>
      <c r="E25" s="127">
        <f>IF(E$4='Прибыль в месяц'!$B$2,'Прибыль в месяц'!$B23,IF(E$4='Прибыль в месяц'!$D$2,'Прибыль в месяц'!$D23,IF(E$4='Прибыль в месяц'!$F$2,'Прибыль в месяц'!$F23,IF(E$4='Прибыль в месяц'!$H$2,'Прибыль в месяц'!$H23,0))))</f>
        <v>200</v>
      </c>
      <c r="F25" s="127">
        <f>IF(F$4='Прибыль в месяц'!$B$2,'Прибыль в месяц'!$B23,IF(F$4='Прибыль в месяц'!$D$2,'Прибыль в месяц'!$D23,IF(F$4='Прибыль в месяц'!$F$2,'Прибыль в месяц'!$F23,IF(F$4='Прибыль в месяц'!$H$2,'Прибыль в месяц'!$H23,0))))</f>
        <v>200</v>
      </c>
      <c r="G25" s="127">
        <f>IF(G$4='Прибыль в месяц'!$B$2,'Прибыль в месяц'!$B23,IF(G$4='Прибыль в месяц'!$D$2,'Прибыль в месяц'!$D23,IF(G$4='Прибыль в месяц'!$F$2,'Прибыль в месяц'!$F23,IF(G$4='Прибыль в месяц'!$H$2,'Прибыль в месяц'!$H23,0))))</f>
        <v>200</v>
      </c>
      <c r="H25" s="127">
        <f>IF(H$4='Прибыль в месяц'!$B$2,'Прибыль в месяц'!$B23,IF(H$4='Прибыль в месяц'!$D$2,'Прибыль в месяц'!$D23,IF(H$4='Прибыль в месяц'!$F$2,'Прибыль в месяц'!$F23,IF(H$4='Прибыль в месяц'!$H$2,'Прибыль в месяц'!$H23,0))))</f>
        <v>200</v>
      </c>
      <c r="I25" s="127">
        <f>IF(I$4='Прибыль в месяц'!$B$2,'Прибыль в месяц'!$B23,IF(I$4='Прибыль в месяц'!$D$2,'Прибыль в месяц'!$D23,IF(I$4='Прибыль в месяц'!$F$2,'Прибыль в месяц'!$F23,IF(I$4='Прибыль в месяц'!$H$2,'Прибыль в месяц'!$H23,0))))</f>
        <v>200</v>
      </c>
      <c r="J25" s="127">
        <f>IF(J$4='Прибыль в месяц'!$B$2,'Прибыль в месяц'!$B23,IF(J$4='Прибыль в месяц'!$D$2,'Прибыль в месяц'!$D23,IF(J$4='Прибыль в месяц'!$F$2,'Прибыль в месяц'!$F23,IF(J$4='Прибыль в месяц'!$H$2,'Прибыль в месяц'!$H23,0))))</f>
        <v>200</v>
      </c>
      <c r="K25" s="142">
        <f>IF(K$4='Прибыль в месяц'!$B$2,'Прибыль в месяц'!$B23,IF(K$4='Прибыль в месяц'!$D$2,'Прибыль в месяц'!$D23,IF(K$4='Прибыль в месяц'!$F$2,'Прибыль в месяц'!$F23,IF(K$4='Прибыль в месяц'!$H$2,'Прибыль в месяц'!$H23,0))))</f>
        <v>200</v>
      </c>
      <c r="L25" s="142">
        <f>IF(L$4='Прибыль в месяц'!$B$2,'Прибыль в месяц'!$B23,IF(L$4='Прибыль в месяц'!$D$2,'Прибыль в месяц'!$D23,IF(L$4='Прибыль в месяц'!$F$2,'Прибыль в месяц'!$F23,IF(L$4='Прибыль в месяц'!$H$2,'Прибыль в месяц'!$H23,0))))</f>
        <v>200</v>
      </c>
      <c r="M25" s="143">
        <f>IF(M$4='Прибыль в месяц'!$B$2,'Прибыль в месяц'!$B23,IF(M$4='Прибыль в месяц'!$D$2,'Прибыль в месяц'!$D23,IF(M$4='Прибыль в месяц'!$F$2,'Прибыль в месяц'!$F23,IF(M$4='Прибыль в месяц'!$H$2,'Прибыль в месяц'!$H23,0))))</f>
        <v>200</v>
      </c>
      <c r="N25" s="144">
        <f t="shared" si="19"/>
        <v>2400</v>
      </c>
      <c r="O25" s="145">
        <f>IF(O$4='Прибыль в месяц'!$B$2,'Прибыль в месяц'!$B23,IF(O$4='Прибыль в месяц'!$D$2,'Прибыль в месяц'!$D23,IF(O$4='Прибыль в месяц'!$F$2,'Прибыль в месяц'!$F23,IF(O$4='Прибыль в месяц'!$H$2,'Прибыль в месяц'!$H23,0))))</f>
        <v>200</v>
      </c>
      <c r="P25" s="142">
        <f>IF(P$4='Прибыль в месяц'!$B$2,'Прибыль в месяц'!$B23,IF(P$4='Прибыль в месяц'!$D$2,'Прибыль в месяц'!$D23,IF(P$4='Прибыль в месяц'!$F$2,'Прибыль в месяц'!$F23,IF(P$4='Прибыль в месяц'!$H$2,'Прибыль в месяц'!$H23,0))))</f>
        <v>200</v>
      </c>
      <c r="Q25" s="142">
        <f>IF(Q$4='Прибыль в месяц'!$B$2,'Прибыль в месяц'!$B23,IF(Q$4='Прибыль в месяц'!$D$2,'Прибыль в месяц'!$D23,IF(Q$4='Прибыль в месяц'!$F$2,'Прибыль в месяц'!$F23,IF(Q$4='Прибыль в месяц'!$H$2,'Прибыль в месяц'!$H23,0))))</f>
        <v>200</v>
      </c>
      <c r="R25" s="142">
        <f>IF(R$4='Прибыль в месяц'!$B$2,'Прибыль в месяц'!$B23,IF(R$4='Прибыль в месяц'!$D$2,'Прибыль в месяц'!$D23,IF(R$4='Прибыль в месяц'!$F$2,'Прибыль в месяц'!$F23,IF(R$4='Прибыль в месяц'!$H$2,'Прибыль в месяц'!$H23,0))))</f>
        <v>200</v>
      </c>
      <c r="S25" s="142">
        <f>IF(S$4='Прибыль в месяц'!$B$2,'Прибыль в месяц'!$B23,IF(S$4='Прибыль в месяц'!$D$2,'Прибыль в месяц'!$D23,IF(S$4='Прибыль в месяц'!$F$2,'Прибыль в месяц'!$F23,IF(S$4='Прибыль в месяц'!$H$2,'Прибыль в месяц'!$H23,0))))</f>
        <v>200</v>
      </c>
      <c r="T25" s="142">
        <f>IF(T$4='Прибыль в месяц'!$B$2,'Прибыль в месяц'!$B23,IF(T$4='Прибыль в месяц'!$D$2,'Прибыль в месяц'!$D23,IF(T$4='Прибыль в месяц'!$F$2,'Прибыль в месяц'!$F23,IF(T$4='Прибыль в месяц'!$H$2,'Прибыль в месяц'!$H23,0))))</f>
        <v>200</v>
      </c>
      <c r="U25" s="142">
        <f>IF(U$4='Прибыль в месяц'!$B$2,'Прибыль в месяц'!$B23,IF(U$4='Прибыль в месяц'!$D$2,'Прибыль в месяц'!$D23,IF(U$4='Прибыль в месяц'!$F$2,'Прибыль в месяц'!$F23,IF(U$4='Прибыль в месяц'!$H$2,'Прибыль в месяц'!$H23,0))))</f>
        <v>200</v>
      </c>
      <c r="V25" s="142">
        <f>IF(V$4='Прибыль в месяц'!$B$2,'Прибыль в месяц'!$B23,IF(V$4='Прибыль в месяц'!$D$2,'Прибыль в месяц'!$D23,IF(V$4='Прибыль в месяц'!$F$2,'Прибыль в месяц'!$F23,IF(V$4='Прибыль в месяц'!$H$2,'Прибыль в месяц'!$H23,0))))</f>
        <v>200</v>
      </c>
      <c r="W25" s="142">
        <f>IF(W$4='Прибыль в месяц'!$B$2,'Прибыль в месяц'!$B23,IF(W$4='Прибыль в месяц'!$D$2,'Прибыль в месяц'!$D23,IF(W$4='Прибыль в месяц'!$F$2,'Прибыль в месяц'!$F23,IF(W$4='Прибыль в месяц'!$H$2,'Прибыль в месяц'!$H23,0))))</f>
        <v>200</v>
      </c>
      <c r="X25" s="142">
        <f>IF(X$4='Прибыль в месяц'!$B$2,'Прибыль в месяц'!$B23,IF(X$4='Прибыль в месяц'!$D$2,'Прибыль в месяц'!$D23,IF(X$4='Прибыль в месяц'!$F$2,'Прибыль в месяц'!$F23,IF(X$4='Прибыль в месяц'!$H$2,'Прибыль в месяц'!$H23,0))))</f>
        <v>200</v>
      </c>
      <c r="Y25" s="142">
        <f>IF(Y$4='Прибыль в месяц'!$B$2,'Прибыль в месяц'!$B23,IF(Y$4='Прибыль в месяц'!$D$2,'Прибыль в месяц'!$D23,IF(Y$4='Прибыль в месяц'!$F$2,'Прибыль в месяц'!$F23,IF(Y$4='Прибыль в месяц'!$H$2,'Прибыль в месяц'!$H23,0))))</f>
        <v>200</v>
      </c>
      <c r="Z25" s="142">
        <f>IF(Z$4='Прибыль в месяц'!$B$2,'Прибыль в месяц'!$B23,IF(Z$4='Прибыль в месяц'!$D$2,'Прибыль в месяц'!$D23,IF(Z$4='Прибыль в месяц'!$F$2,'Прибыль в месяц'!$F23,IF(Z$4='Прибыль в месяц'!$H$2,'Прибыль в месяц'!$H23,0))))</f>
        <v>200</v>
      </c>
      <c r="AA25" s="144">
        <f t="shared" si="20"/>
        <v>2400</v>
      </c>
      <c r="AB25" s="142">
        <f>IF(AB$4='Прибыль в месяц'!$B$2,'Прибыль в месяц'!$B23,IF(AB$4='Прибыль в месяц'!$D$2,'Прибыль в месяц'!$D23,IF(AB$4='Прибыль в месяц'!$F$2,'Прибыль в месяц'!$F23,IF(AB$4='Прибыль в месяц'!$H$2,'Прибыль в месяц'!$H23,0))))</f>
        <v>200</v>
      </c>
      <c r="AC25" s="142">
        <f>IF(AC$4='Прибыль в месяц'!$B$2,'Прибыль в месяц'!$B23,IF(AC$4='Прибыль в месяц'!$D$2,'Прибыль в месяц'!$D23,IF(AC$4='Прибыль в месяц'!$F$2,'Прибыль в месяц'!$F23,IF(AC$4='Прибыль в месяц'!$H$2,'Прибыль в месяц'!$H23,0))))</f>
        <v>200</v>
      </c>
      <c r="AD25" s="142">
        <f>IF(AD$4='Прибыль в месяц'!$B$2,'Прибыль в месяц'!$B23,IF(AD$4='Прибыль в месяц'!$D$2,'Прибыль в месяц'!$D23,IF(AD$4='Прибыль в месяц'!$F$2,'Прибыль в месяц'!$F23,IF(AD$4='Прибыль в месяц'!$H$2,'Прибыль в месяц'!$H23,0))))</f>
        <v>200</v>
      </c>
      <c r="AE25" s="142">
        <f>IF(AE$4='Прибыль в месяц'!$B$2,'Прибыль в месяц'!$B23,IF(AE$4='Прибыль в месяц'!$D$2,'Прибыль в месяц'!$D23,IF(AE$4='Прибыль в месяц'!$F$2,'Прибыль в месяц'!$F23,IF(AE$4='Прибыль в месяц'!$H$2,'Прибыль в месяц'!$H23,0))))</f>
        <v>200</v>
      </c>
      <c r="AF25" s="142">
        <f>IF(AF$4='Прибыль в месяц'!$B$2,'Прибыль в месяц'!$B23,IF(AF$4='Прибыль в месяц'!$D$2,'Прибыль в месяц'!$D23,IF(AF$4='Прибыль в месяц'!$F$2,'Прибыль в месяц'!$F23,IF(AF$4='Прибыль в месяц'!$H$2,'Прибыль в месяц'!$H23,0))))</f>
        <v>200</v>
      </c>
      <c r="AG25" s="142">
        <f>IF(AG$4='Прибыль в месяц'!$B$2,'Прибыль в месяц'!$B23,IF(AG$4='Прибыль в месяц'!$D$2,'Прибыль в месяц'!$D23,IF(AG$4='Прибыль в месяц'!$F$2,'Прибыль в месяц'!$F23,IF(AG$4='Прибыль в месяц'!$H$2,'Прибыль в месяц'!$H23,0))))</f>
        <v>200</v>
      </c>
      <c r="AH25" s="142">
        <f>IF(AH$4='Прибыль в месяц'!$B$2,'Прибыль в месяц'!$B23,IF(AH$4='Прибыль в месяц'!$D$2,'Прибыль в месяц'!$D23,IF(AH$4='Прибыль в месяц'!$F$2,'Прибыль в месяц'!$F23,IF(AH$4='Прибыль в месяц'!$H$2,'Прибыль в месяц'!$H23,0))))</f>
        <v>200</v>
      </c>
      <c r="AI25" s="142">
        <f>IF(AI$4='Прибыль в месяц'!$B$2,'Прибыль в месяц'!$B23,IF(AI$4='Прибыль в месяц'!$D$2,'Прибыль в месяц'!$D23,IF(AI$4='Прибыль в месяц'!$F$2,'Прибыль в месяц'!$F23,IF(AI$4='Прибыль в месяц'!$H$2,'Прибыль в месяц'!$H23,0))))</f>
        <v>200</v>
      </c>
      <c r="AJ25" s="142">
        <f>IF(AJ$4='Прибыль в месяц'!$B$2,'Прибыль в месяц'!$B23,IF(AJ$4='Прибыль в месяц'!$D$2,'Прибыль в месяц'!$D23,IF(AJ$4='Прибыль в месяц'!$F$2,'Прибыль в месяц'!$F23,IF(AJ$4='Прибыль в месяц'!$H$2,'Прибыль в месяц'!$H23,0))))</f>
        <v>200</v>
      </c>
      <c r="AK25" s="142">
        <f>IF(AK$4='Прибыль в месяц'!$B$2,'Прибыль в месяц'!$B23,IF(AK$4='Прибыль в месяц'!$D$2,'Прибыль в месяц'!$D23,IF(AK$4='Прибыль в месяц'!$F$2,'Прибыль в месяц'!$F23,IF(AK$4='Прибыль в месяц'!$H$2,'Прибыль в месяц'!$H23,0))))</f>
        <v>200</v>
      </c>
      <c r="AL25" s="142">
        <f>IF(AL$4='Прибыль в месяц'!$B$2,'Прибыль в месяц'!$B23,IF(AL$4='Прибыль в месяц'!$D$2,'Прибыль в месяц'!$D23,IF(AL$4='Прибыль в месяц'!$F$2,'Прибыль в месяц'!$F23,IF(AL$4='Прибыль в месяц'!$H$2,'Прибыль в месяц'!$H23,0))))</f>
        <v>200</v>
      </c>
      <c r="AM25" s="142">
        <f>IF(AM$4='Прибыль в месяц'!$B$2,'Прибыль в месяц'!$B23,IF(AM$4='Прибыль в месяц'!$D$2,'Прибыль в месяц'!$D23,IF(AM$4='Прибыль в месяц'!$F$2,'Прибыль в месяц'!$F23,IF(AM$4='Прибыль в месяц'!$H$2,'Прибыль в месяц'!$H23,0))))</f>
        <v>200</v>
      </c>
      <c r="AN25" s="144">
        <f t="shared" si="21"/>
        <v>2400</v>
      </c>
      <c r="AO25" s="142">
        <f>IF(AO$4='Прибыль в месяц'!$B$2,'Прибыль в месяц'!$B23,IF(AO$4='Прибыль в месяц'!$D$2,'Прибыль в месяц'!$D23,IF(AO$4='Прибыль в месяц'!$F$2,'Прибыль в месяц'!$F23,IF(AO$4='Прибыль в месяц'!$H$2,'Прибыль в месяц'!$H23,0))))</f>
        <v>200</v>
      </c>
      <c r="AP25" s="142">
        <f>IF(AP$4='Прибыль в месяц'!$B$2,'Прибыль в месяц'!$B23,IF(AP$4='Прибыль в месяц'!$D$2,'Прибыль в месяц'!$D23,IF(AP$4='Прибыль в месяц'!$F$2,'Прибыль в месяц'!$F23,IF(AP$4='Прибыль в месяц'!$H$2,'Прибыль в месяц'!$H23,0))))</f>
        <v>200</v>
      </c>
      <c r="AQ25" s="142">
        <f>IF(AQ$4='Прибыль в месяц'!$B$2,'Прибыль в месяц'!$B23,IF(AQ$4='Прибыль в месяц'!$D$2,'Прибыль в месяц'!$D23,IF(AQ$4='Прибыль в месяц'!$F$2,'Прибыль в месяц'!$F23,IF(AQ$4='Прибыль в месяц'!$H$2,'Прибыль в месяц'!$H23,0))))</f>
        <v>200</v>
      </c>
      <c r="AR25" s="142">
        <f>IF(AR$4='Прибыль в месяц'!$B$2,'Прибыль в месяц'!$B23,IF(AR$4='Прибыль в месяц'!$D$2,'Прибыль в месяц'!$D23,IF(AR$4='Прибыль в месяц'!$F$2,'Прибыль в месяц'!$F23,IF(AR$4='Прибыль в месяц'!$H$2,'Прибыль в месяц'!$H23,0))))</f>
        <v>200</v>
      </c>
      <c r="AS25" s="142">
        <f>IF(AS$4='Прибыль в месяц'!$B$2,'Прибыль в месяц'!$B23,IF(AS$4='Прибыль в месяц'!$D$2,'Прибыль в месяц'!$D23,IF(AS$4='Прибыль в месяц'!$F$2,'Прибыль в месяц'!$F23,IF(AS$4='Прибыль в месяц'!$H$2,'Прибыль в месяц'!$H23,0))))</f>
        <v>200</v>
      </c>
      <c r="AT25" s="142">
        <f>IF(AT$4='Прибыль в месяц'!$B$2,'Прибыль в месяц'!$B23,IF(AT$4='Прибыль в месяц'!$D$2,'Прибыль в месяц'!$D23,IF(AT$4='Прибыль в месяц'!$F$2,'Прибыль в месяц'!$F23,IF(AT$4='Прибыль в месяц'!$H$2,'Прибыль в месяц'!$H23,0))))</f>
        <v>200</v>
      </c>
      <c r="AU25" s="142">
        <f>IF(AU$4='Прибыль в месяц'!$B$2,'Прибыль в месяц'!$B23,IF(AU$4='Прибыль в месяц'!$D$2,'Прибыль в месяц'!$D23,IF(AU$4='Прибыль в месяц'!$F$2,'Прибыль в месяц'!$F23,IF(AU$4='Прибыль в месяц'!$H$2,'Прибыль в месяц'!$H23,0))))</f>
        <v>200</v>
      </c>
      <c r="AV25" s="142">
        <f>IF(AV$4='Прибыль в месяц'!$B$2,'Прибыль в месяц'!$B23,IF(AV$4='Прибыль в месяц'!$D$2,'Прибыль в месяц'!$D23,IF(AV$4='Прибыль в месяц'!$F$2,'Прибыль в месяц'!$F23,IF(AV$4='Прибыль в месяц'!$H$2,'Прибыль в месяц'!$H23,0))))</f>
        <v>200</v>
      </c>
      <c r="AW25" s="142">
        <f>IF(AW$4='Прибыль в месяц'!$B$2,'Прибыль в месяц'!$B23,IF(AW$4='Прибыль в месяц'!$D$2,'Прибыль в месяц'!$D23,IF(AW$4='Прибыль в месяц'!$F$2,'Прибыль в месяц'!$F23,IF(AW$4='Прибыль в месяц'!$H$2,'Прибыль в месяц'!$H23,0))))</f>
        <v>200</v>
      </c>
      <c r="AX25" s="142">
        <f>IF(AX$4='Прибыль в месяц'!$B$2,'Прибыль в месяц'!$B23,IF(AX$4='Прибыль в месяц'!$D$2,'Прибыль в месяц'!$D23,IF(AX$4='Прибыль в месяц'!$F$2,'Прибыль в месяц'!$F23,IF(AX$4='Прибыль в месяц'!$H$2,'Прибыль в месяц'!$H23,0))))</f>
        <v>200</v>
      </c>
      <c r="AY25" s="142">
        <f>IF(AY$4='Прибыль в месяц'!$B$2,'Прибыль в месяц'!$B23,IF(AY$4='Прибыль в месяц'!$D$2,'Прибыль в месяц'!$D23,IF(AY$4='Прибыль в месяц'!$F$2,'Прибыль в месяц'!$F23,IF(AY$4='Прибыль в месяц'!$H$2,'Прибыль в месяц'!$H23,0))))</f>
        <v>200</v>
      </c>
      <c r="AZ25" s="142">
        <f>IF(AZ$4='Прибыль в месяц'!$B$2,'Прибыль в месяц'!$B23,IF(AZ$4='Прибыль в месяц'!$D$2,'Прибыль в месяц'!$D23,IF(AZ$4='Прибыль в месяц'!$F$2,'Прибыль в месяц'!$F23,IF(AZ$4='Прибыль в месяц'!$H$2,'Прибыль в месяц'!$H23,0))))</f>
        <v>200</v>
      </c>
      <c r="BA25" s="144">
        <f t="shared" si="22"/>
        <v>2400</v>
      </c>
      <c r="BB25" s="142">
        <f>IF(BB$4='Прибыль в месяц'!$B$2,'Прибыль в месяц'!$B23,IF(BB$4='Прибыль в месяц'!$D$2,'Прибыль в месяц'!$D23,IF(BB$4='Прибыль в месяц'!$F$2,'Прибыль в месяц'!$F23,IF(BB$4='Прибыль в месяц'!$H$2,'Прибыль в месяц'!$H23,0))))</f>
        <v>200</v>
      </c>
      <c r="BC25" s="142">
        <f>IF(BC$4='Прибыль в месяц'!$B$2,'Прибыль в месяц'!$B23,IF(BC$4='Прибыль в месяц'!$D$2,'Прибыль в месяц'!$D23,IF(BC$4='Прибыль в месяц'!$F$2,'Прибыль в месяц'!$F23,IF(BC$4='Прибыль в месяц'!$H$2,'Прибыль в месяц'!$H23,0))))</f>
        <v>200</v>
      </c>
      <c r="BD25" s="142">
        <f>IF(BD$4='Прибыль в месяц'!$B$2,'Прибыль в месяц'!$B23,IF(BD$4='Прибыль в месяц'!$D$2,'Прибыль в месяц'!$D23,IF(BD$4='Прибыль в месяц'!$F$2,'Прибыль в месяц'!$F23,IF(BD$4='Прибыль в месяц'!$H$2,'Прибыль в месяц'!$H23,0))))</f>
        <v>200</v>
      </c>
      <c r="BE25" s="142">
        <f>IF(BE$4='Прибыль в месяц'!$B$2,'Прибыль в месяц'!$B23,IF(BE$4='Прибыль в месяц'!$D$2,'Прибыль в месяц'!$D23,IF(BE$4='Прибыль в месяц'!$F$2,'Прибыль в месяц'!$F23,IF(BE$4='Прибыль в месяц'!$H$2,'Прибыль в месяц'!$H23,0))))</f>
        <v>200</v>
      </c>
      <c r="BF25" s="142">
        <f>IF(BF$4='Прибыль в месяц'!$B$2,'Прибыль в месяц'!$B23,IF(BF$4='Прибыль в месяц'!$D$2,'Прибыль в месяц'!$D23,IF(BF$4='Прибыль в месяц'!$F$2,'Прибыль в месяц'!$F23,IF(BF$4='Прибыль в месяц'!$H$2,'Прибыль в месяц'!$H23,0))))</f>
        <v>200</v>
      </c>
      <c r="BG25" s="142">
        <f>IF(BG$4='Прибыль в месяц'!$B$2,'Прибыль в месяц'!$B23,IF(BG$4='Прибыль в месяц'!$D$2,'Прибыль в месяц'!$D23,IF(BG$4='Прибыль в месяц'!$F$2,'Прибыль в месяц'!$F23,IF(BG$4='Прибыль в месяц'!$H$2,'Прибыль в месяц'!$H23,0))))</f>
        <v>200</v>
      </c>
      <c r="BH25" s="142">
        <f>IF(BH$4='Прибыль в месяц'!$B$2,'Прибыль в месяц'!$B23,IF(BH$4='Прибыль в месяц'!$D$2,'Прибыль в месяц'!$D23,IF(BH$4='Прибыль в месяц'!$F$2,'Прибыль в месяц'!$F23,IF(BH$4='Прибыль в месяц'!$H$2,'Прибыль в месяц'!$H23,0))))</f>
        <v>200</v>
      </c>
      <c r="BI25" s="142">
        <f>IF(BI$4='Прибыль в месяц'!$B$2,'Прибыль в месяц'!$B23,IF(BI$4='Прибыль в месяц'!$D$2,'Прибыль в месяц'!$D23,IF(BI$4='Прибыль в месяц'!$F$2,'Прибыль в месяц'!$F23,IF(BI$4='Прибыль в месяц'!$H$2,'Прибыль в месяц'!$H23,0))))</f>
        <v>200</v>
      </c>
      <c r="BJ25" s="142">
        <f>IF(BJ$4='Прибыль в месяц'!$B$2,'Прибыль в месяц'!$B23,IF(BJ$4='Прибыль в месяц'!$D$2,'Прибыль в месяц'!$D23,IF(BJ$4='Прибыль в месяц'!$F$2,'Прибыль в месяц'!$F23,IF(BJ$4='Прибыль в месяц'!$H$2,'Прибыль в месяц'!$H23,0))))</f>
        <v>200</v>
      </c>
      <c r="BK25" s="142">
        <f>IF(BK$4='Прибыль в месяц'!$B$2,'Прибыль в месяц'!$B23,IF(BK$4='Прибыль в месяц'!$D$2,'Прибыль в месяц'!$D23,IF(BK$4='Прибыль в месяц'!$F$2,'Прибыль в месяц'!$F23,IF(BK$4='Прибыль в месяц'!$H$2,'Прибыль в месяц'!$H23,0))))</f>
        <v>200</v>
      </c>
      <c r="BL25" s="142">
        <f>IF(BL$4='Прибыль в месяц'!$B$2,'Прибыль в месяц'!$B23,IF(BL$4='Прибыль в месяц'!$D$2,'Прибыль в месяц'!$D23,IF(BL$4='Прибыль в месяц'!$F$2,'Прибыль в месяц'!$F23,IF(BL$4='Прибыль в месяц'!$H$2,'Прибыль в месяц'!$H23,0))))</f>
        <v>200</v>
      </c>
      <c r="BM25" s="142">
        <f>IF(BM$4='Прибыль в месяц'!$B$2,'Прибыль в месяц'!$B23,IF(BM$4='Прибыль в месяц'!$D$2,'Прибыль в месяц'!$D23,IF(BM$4='Прибыль в месяц'!$F$2,'Прибыль в месяц'!$F23,IF(BM$4='Прибыль в месяц'!$H$2,'Прибыль в месяц'!$H23,0))))</f>
        <v>200</v>
      </c>
      <c r="BN25" s="144">
        <f t="shared" si="23"/>
        <v>2400</v>
      </c>
    </row>
    <row r="26" spans="1:66" ht="12.75">
      <c r="A26" s="126" t="s">
        <v>134</v>
      </c>
      <c r="B26" s="127">
        <f>IF(B$4='Прибыль в месяц'!B$2,'Прибыль в месяц'!B24,IF(B$4='Прибыль в месяц'!D$2,'Прибыль в месяц'!D24,IF(B$4='Прибыль в месяц'!F$2,'Прибыль в месяц'!F24,IF(B$4='Прибыль в месяц'!H$2,'Прибыль в месяц'!H24))))</f>
        <v>200</v>
      </c>
      <c r="C26" s="127">
        <f>IF(C$4='Прибыль в месяц'!$B$2,'Прибыль в месяц'!$B24,IF(C$4='Прибыль в месяц'!$D$2,'Прибыль в месяц'!$D24,IF(C$4='Прибыль в месяц'!$F$2,'Прибыль в месяц'!$F24,IF(C$4='Прибыль в месяц'!$H$2,'Прибыль в месяц'!$H24,0))))</f>
        <v>200</v>
      </c>
      <c r="D26" s="127">
        <f>IF(D$4='Прибыль в месяц'!$B$2,'Прибыль в месяц'!$B24,IF(D$4='Прибыль в месяц'!$D$2,'Прибыль в месяц'!$D24,IF(D$4='Прибыль в месяц'!$F$2,'Прибыль в месяц'!$F24,IF(D$4='Прибыль в месяц'!$H$2,'Прибыль в месяц'!$H24,0))))</f>
        <v>200</v>
      </c>
      <c r="E26" s="127">
        <f>IF(E$4='Прибыль в месяц'!$B$2,'Прибыль в месяц'!$B24,IF(E$4='Прибыль в месяц'!$D$2,'Прибыль в месяц'!$D24,IF(E$4='Прибыль в месяц'!$F$2,'Прибыль в месяц'!$F24,IF(E$4='Прибыль в месяц'!$H$2,'Прибыль в месяц'!$H24,0))))</f>
        <v>200</v>
      </c>
      <c r="F26" s="127">
        <f>IF(F$4='Прибыль в месяц'!$B$2,'Прибыль в месяц'!$B24,IF(F$4='Прибыль в месяц'!$D$2,'Прибыль в месяц'!$D24,IF(F$4='Прибыль в месяц'!$F$2,'Прибыль в месяц'!$F24,IF(F$4='Прибыль в месяц'!$H$2,'Прибыль в месяц'!$H24,0))))</f>
        <v>200</v>
      </c>
      <c r="G26" s="127">
        <f>IF(G$4='Прибыль в месяц'!$B$2,'Прибыль в месяц'!$B24,IF(G$4='Прибыль в месяц'!$D$2,'Прибыль в месяц'!$D24,IF(G$4='Прибыль в месяц'!$F$2,'Прибыль в месяц'!$F24,IF(G$4='Прибыль в месяц'!$H$2,'Прибыль в месяц'!$H24,0))))</f>
        <v>200</v>
      </c>
      <c r="H26" s="127">
        <f>IF(H$4='Прибыль в месяц'!$B$2,'Прибыль в месяц'!$B24,IF(H$4='Прибыль в месяц'!$D$2,'Прибыль в месяц'!$D24,IF(H$4='Прибыль в месяц'!$F$2,'Прибыль в месяц'!$F24,IF(H$4='Прибыль в месяц'!$H$2,'Прибыль в месяц'!$H24,0))))</f>
        <v>200</v>
      </c>
      <c r="I26" s="127">
        <f>IF(I$4='Прибыль в месяц'!$B$2,'Прибыль в месяц'!$B24,IF(I$4='Прибыль в месяц'!$D$2,'Прибыль в месяц'!$D24,IF(I$4='Прибыль в месяц'!$F$2,'Прибыль в месяц'!$F24,IF(I$4='Прибыль в месяц'!$H$2,'Прибыль в месяц'!$H24,0))))</f>
        <v>200</v>
      </c>
      <c r="J26" s="127">
        <f>IF(J$4='Прибыль в месяц'!$B$2,'Прибыль в месяц'!$B24,IF(J$4='Прибыль в месяц'!$D$2,'Прибыль в месяц'!$D24,IF(J$4='Прибыль в месяц'!$F$2,'Прибыль в месяц'!$F24,IF(J$4='Прибыль в месяц'!$H$2,'Прибыль в месяц'!$H24,0))))</f>
        <v>200</v>
      </c>
      <c r="K26" s="142">
        <f>IF(K$4='Прибыль в месяц'!$B$2,'Прибыль в месяц'!$B24,IF(K$4='Прибыль в месяц'!$D$2,'Прибыль в месяц'!$D24,IF(K$4='Прибыль в месяц'!$F$2,'Прибыль в месяц'!$F24,IF(K$4='Прибыль в месяц'!$H$2,'Прибыль в месяц'!$H24,0))))</f>
        <v>200</v>
      </c>
      <c r="L26" s="142">
        <f>IF(L$4='Прибыль в месяц'!$B$2,'Прибыль в месяц'!$B24,IF(L$4='Прибыль в месяц'!$D$2,'Прибыль в месяц'!$D24,IF(L$4='Прибыль в месяц'!$F$2,'Прибыль в месяц'!$F24,IF(L$4='Прибыль в месяц'!$H$2,'Прибыль в месяц'!$H24,0))))</f>
        <v>200</v>
      </c>
      <c r="M26" s="143">
        <f>IF(M$4='Прибыль в месяц'!$B$2,'Прибыль в месяц'!$B24,IF(M$4='Прибыль в месяц'!$D$2,'Прибыль в месяц'!$D24,IF(M$4='Прибыль в месяц'!$F$2,'Прибыль в месяц'!$F24,IF(M$4='Прибыль в месяц'!$H$2,'Прибыль в месяц'!$H24,0))))</f>
        <v>200</v>
      </c>
      <c r="N26" s="144">
        <f t="shared" si="19"/>
        <v>2400</v>
      </c>
      <c r="O26" s="145">
        <f>IF(O$4='Прибыль в месяц'!$B$2,'Прибыль в месяц'!$B24,IF(O$4='Прибыль в месяц'!$D$2,'Прибыль в месяц'!$D24,IF(O$4='Прибыль в месяц'!$F$2,'Прибыль в месяц'!$F24,IF(O$4='Прибыль в месяц'!$H$2,'Прибыль в месяц'!$H24,0))))</f>
        <v>200</v>
      </c>
      <c r="P26" s="142">
        <f>IF(P$4='Прибыль в месяц'!$B$2,'Прибыль в месяц'!$B24,IF(P$4='Прибыль в месяц'!$D$2,'Прибыль в месяц'!$D24,IF(P$4='Прибыль в месяц'!$F$2,'Прибыль в месяц'!$F24,IF(P$4='Прибыль в месяц'!$H$2,'Прибыль в месяц'!$H24,0))))</f>
        <v>200</v>
      </c>
      <c r="Q26" s="142">
        <f>IF(Q$4='Прибыль в месяц'!$B$2,'Прибыль в месяц'!$B24,IF(Q$4='Прибыль в месяц'!$D$2,'Прибыль в месяц'!$D24,IF(Q$4='Прибыль в месяц'!$F$2,'Прибыль в месяц'!$F24,IF(Q$4='Прибыль в месяц'!$H$2,'Прибыль в месяц'!$H24,0))))</f>
        <v>200</v>
      </c>
      <c r="R26" s="142">
        <f>IF(R$4='Прибыль в месяц'!$B$2,'Прибыль в месяц'!$B24,IF(R$4='Прибыль в месяц'!$D$2,'Прибыль в месяц'!$D24,IF(R$4='Прибыль в месяц'!$F$2,'Прибыль в месяц'!$F24,IF(R$4='Прибыль в месяц'!$H$2,'Прибыль в месяц'!$H24,0))))</f>
        <v>200</v>
      </c>
      <c r="S26" s="142">
        <f>IF(S$4='Прибыль в месяц'!$B$2,'Прибыль в месяц'!$B24,IF(S$4='Прибыль в месяц'!$D$2,'Прибыль в месяц'!$D24,IF(S$4='Прибыль в месяц'!$F$2,'Прибыль в месяц'!$F24,IF(S$4='Прибыль в месяц'!$H$2,'Прибыль в месяц'!$H24,0))))</f>
        <v>200</v>
      </c>
      <c r="T26" s="142">
        <f>IF(T$4='Прибыль в месяц'!$B$2,'Прибыль в месяц'!$B24,IF(T$4='Прибыль в месяц'!$D$2,'Прибыль в месяц'!$D24,IF(T$4='Прибыль в месяц'!$F$2,'Прибыль в месяц'!$F24,IF(T$4='Прибыль в месяц'!$H$2,'Прибыль в месяц'!$H24,0))))</f>
        <v>200</v>
      </c>
      <c r="U26" s="142">
        <f>IF(U$4='Прибыль в месяц'!$B$2,'Прибыль в месяц'!$B24,IF(U$4='Прибыль в месяц'!$D$2,'Прибыль в месяц'!$D24,IF(U$4='Прибыль в месяц'!$F$2,'Прибыль в месяц'!$F24,IF(U$4='Прибыль в месяц'!$H$2,'Прибыль в месяц'!$H24,0))))</f>
        <v>200</v>
      </c>
      <c r="V26" s="142">
        <f>IF(V$4='Прибыль в месяц'!$B$2,'Прибыль в месяц'!$B24,IF(V$4='Прибыль в месяц'!$D$2,'Прибыль в месяц'!$D24,IF(V$4='Прибыль в месяц'!$F$2,'Прибыль в месяц'!$F24,IF(V$4='Прибыль в месяц'!$H$2,'Прибыль в месяц'!$H24,0))))</f>
        <v>200</v>
      </c>
      <c r="W26" s="142">
        <f>IF(W$4='Прибыль в месяц'!$B$2,'Прибыль в месяц'!$B24,IF(W$4='Прибыль в месяц'!$D$2,'Прибыль в месяц'!$D24,IF(W$4='Прибыль в месяц'!$F$2,'Прибыль в месяц'!$F24,IF(W$4='Прибыль в месяц'!$H$2,'Прибыль в месяц'!$H24,0))))</f>
        <v>200</v>
      </c>
      <c r="X26" s="142">
        <f>IF(X$4='Прибыль в месяц'!$B$2,'Прибыль в месяц'!$B24,IF(X$4='Прибыль в месяц'!$D$2,'Прибыль в месяц'!$D24,IF(X$4='Прибыль в месяц'!$F$2,'Прибыль в месяц'!$F24,IF(X$4='Прибыль в месяц'!$H$2,'Прибыль в месяц'!$H24,0))))</f>
        <v>200</v>
      </c>
      <c r="Y26" s="142">
        <f>IF(Y$4='Прибыль в месяц'!$B$2,'Прибыль в месяц'!$B24,IF(Y$4='Прибыль в месяц'!$D$2,'Прибыль в месяц'!$D24,IF(Y$4='Прибыль в месяц'!$F$2,'Прибыль в месяц'!$F24,IF(Y$4='Прибыль в месяц'!$H$2,'Прибыль в месяц'!$H24,0))))</f>
        <v>200</v>
      </c>
      <c r="Z26" s="142">
        <f>IF(Z$4='Прибыль в месяц'!$B$2,'Прибыль в месяц'!$B24,IF(Z$4='Прибыль в месяц'!$D$2,'Прибыль в месяц'!$D24,IF(Z$4='Прибыль в месяц'!$F$2,'Прибыль в месяц'!$F24,IF(Z$4='Прибыль в месяц'!$H$2,'Прибыль в месяц'!$H24,0))))</f>
        <v>200</v>
      </c>
      <c r="AA26" s="144">
        <f t="shared" si="20"/>
        <v>2400</v>
      </c>
      <c r="AB26" s="142">
        <f>IF(AB$4='Прибыль в месяц'!$B$2,'Прибыль в месяц'!$B24,IF(AB$4='Прибыль в месяц'!$D$2,'Прибыль в месяц'!$D24,IF(AB$4='Прибыль в месяц'!$F$2,'Прибыль в месяц'!$F24,IF(AB$4='Прибыль в месяц'!$H$2,'Прибыль в месяц'!$H24,0))))</f>
        <v>200</v>
      </c>
      <c r="AC26" s="142">
        <f>IF(AC$4='Прибыль в месяц'!$B$2,'Прибыль в месяц'!$B24,IF(AC$4='Прибыль в месяц'!$D$2,'Прибыль в месяц'!$D24,IF(AC$4='Прибыль в месяц'!$F$2,'Прибыль в месяц'!$F24,IF(AC$4='Прибыль в месяц'!$H$2,'Прибыль в месяц'!$H24,0))))</f>
        <v>200</v>
      </c>
      <c r="AD26" s="142">
        <f>IF(AD$4='Прибыль в месяц'!$B$2,'Прибыль в месяц'!$B24,IF(AD$4='Прибыль в месяц'!$D$2,'Прибыль в месяц'!$D24,IF(AD$4='Прибыль в месяц'!$F$2,'Прибыль в месяц'!$F24,IF(AD$4='Прибыль в месяц'!$H$2,'Прибыль в месяц'!$H24,0))))</f>
        <v>200</v>
      </c>
      <c r="AE26" s="142">
        <f>IF(AE$4='Прибыль в месяц'!$B$2,'Прибыль в месяц'!$B24,IF(AE$4='Прибыль в месяц'!$D$2,'Прибыль в месяц'!$D24,IF(AE$4='Прибыль в месяц'!$F$2,'Прибыль в месяц'!$F24,IF(AE$4='Прибыль в месяц'!$H$2,'Прибыль в месяц'!$H24,0))))</f>
        <v>200</v>
      </c>
      <c r="AF26" s="142">
        <f>IF(AF$4='Прибыль в месяц'!$B$2,'Прибыль в месяц'!$B24,IF(AF$4='Прибыль в месяц'!$D$2,'Прибыль в месяц'!$D24,IF(AF$4='Прибыль в месяц'!$F$2,'Прибыль в месяц'!$F24,IF(AF$4='Прибыль в месяц'!$H$2,'Прибыль в месяц'!$H24,0))))</f>
        <v>200</v>
      </c>
      <c r="AG26" s="142">
        <f>IF(AG$4='Прибыль в месяц'!$B$2,'Прибыль в месяц'!$B24,IF(AG$4='Прибыль в месяц'!$D$2,'Прибыль в месяц'!$D24,IF(AG$4='Прибыль в месяц'!$F$2,'Прибыль в месяц'!$F24,IF(AG$4='Прибыль в месяц'!$H$2,'Прибыль в месяц'!$H24,0))))</f>
        <v>200</v>
      </c>
      <c r="AH26" s="142">
        <f>IF(AH$4='Прибыль в месяц'!$B$2,'Прибыль в месяц'!$B24,IF(AH$4='Прибыль в месяц'!$D$2,'Прибыль в месяц'!$D24,IF(AH$4='Прибыль в месяц'!$F$2,'Прибыль в месяц'!$F24,IF(AH$4='Прибыль в месяц'!$H$2,'Прибыль в месяц'!$H24,0))))</f>
        <v>200</v>
      </c>
      <c r="AI26" s="142">
        <f>IF(AI$4='Прибыль в месяц'!$B$2,'Прибыль в месяц'!$B24,IF(AI$4='Прибыль в месяц'!$D$2,'Прибыль в месяц'!$D24,IF(AI$4='Прибыль в месяц'!$F$2,'Прибыль в месяц'!$F24,IF(AI$4='Прибыль в месяц'!$H$2,'Прибыль в месяц'!$H24,0))))</f>
        <v>200</v>
      </c>
      <c r="AJ26" s="142">
        <f>IF(AJ$4='Прибыль в месяц'!$B$2,'Прибыль в месяц'!$B24,IF(AJ$4='Прибыль в месяц'!$D$2,'Прибыль в месяц'!$D24,IF(AJ$4='Прибыль в месяц'!$F$2,'Прибыль в месяц'!$F24,IF(AJ$4='Прибыль в месяц'!$H$2,'Прибыль в месяц'!$H24,0))))</f>
        <v>200</v>
      </c>
      <c r="AK26" s="142">
        <f>IF(AK$4='Прибыль в месяц'!$B$2,'Прибыль в месяц'!$B24,IF(AK$4='Прибыль в месяц'!$D$2,'Прибыль в месяц'!$D24,IF(AK$4='Прибыль в месяц'!$F$2,'Прибыль в месяц'!$F24,IF(AK$4='Прибыль в месяц'!$H$2,'Прибыль в месяц'!$H24,0))))</f>
        <v>200</v>
      </c>
      <c r="AL26" s="142">
        <f>IF(AL$4='Прибыль в месяц'!$B$2,'Прибыль в месяц'!$B24,IF(AL$4='Прибыль в месяц'!$D$2,'Прибыль в месяц'!$D24,IF(AL$4='Прибыль в месяц'!$F$2,'Прибыль в месяц'!$F24,IF(AL$4='Прибыль в месяц'!$H$2,'Прибыль в месяц'!$H24,0))))</f>
        <v>200</v>
      </c>
      <c r="AM26" s="142">
        <f>IF(AM$4='Прибыль в месяц'!$B$2,'Прибыль в месяц'!$B24,IF(AM$4='Прибыль в месяц'!$D$2,'Прибыль в месяц'!$D24,IF(AM$4='Прибыль в месяц'!$F$2,'Прибыль в месяц'!$F24,IF(AM$4='Прибыль в месяц'!$H$2,'Прибыль в месяц'!$H24,0))))</f>
        <v>200</v>
      </c>
      <c r="AN26" s="144">
        <f t="shared" si="21"/>
        <v>2400</v>
      </c>
      <c r="AO26" s="142">
        <f>IF(AO$4='Прибыль в месяц'!$B$2,'Прибыль в месяц'!$B24,IF(AO$4='Прибыль в месяц'!$D$2,'Прибыль в месяц'!$D24,IF(AO$4='Прибыль в месяц'!$F$2,'Прибыль в месяц'!$F24,IF(AO$4='Прибыль в месяц'!$H$2,'Прибыль в месяц'!$H24,0))))</f>
        <v>200</v>
      </c>
      <c r="AP26" s="142">
        <f>IF(AP$4='Прибыль в месяц'!$B$2,'Прибыль в месяц'!$B24,IF(AP$4='Прибыль в месяц'!$D$2,'Прибыль в месяц'!$D24,IF(AP$4='Прибыль в месяц'!$F$2,'Прибыль в месяц'!$F24,IF(AP$4='Прибыль в месяц'!$H$2,'Прибыль в месяц'!$H24,0))))</f>
        <v>200</v>
      </c>
      <c r="AQ26" s="142">
        <f>IF(AQ$4='Прибыль в месяц'!$B$2,'Прибыль в месяц'!$B24,IF(AQ$4='Прибыль в месяц'!$D$2,'Прибыль в месяц'!$D24,IF(AQ$4='Прибыль в месяц'!$F$2,'Прибыль в месяц'!$F24,IF(AQ$4='Прибыль в месяц'!$H$2,'Прибыль в месяц'!$H24,0))))</f>
        <v>200</v>
      </c>
      <c r="AR26" s="142">
        <f>IF(AR$4='Прибыль в месяц'!$B$2,'Прибыль в месяц'!$B24,IF(AR$4='Прибыль в месяц'!$D$2,'Прибыль в месяц'!$D24,IF(AR$4='Прибыль в месяц'!$F$2,'Прибыль в месяц'!$F24,IF(AR$4='Прибыль в месяц'!$H$2,'Прибыль в месяц'!$H24,0))))</f>
        <v>200</v>
      </c>
      <c r="AS26" s="142">
        <f>IF(AS$4='Прибыль в месяц'!$B$2,'Прибыль в месяц'!$B24,IF(AS$4='Прибыль в месяц'!$D$2,'Прибыль в месяц'!$D24,IF(AS$4='Прибыль в месяц'!$F$2,'Прибыль в месяц'!$F24,IF(AS$4='Прибыль в месяц'!$H$2,'Прибыль в месяц'!$H24,0))))</f>
        <v>200</v>
      </c>
      <c r="AT26" s="142">
        <f>IF(AT$4='Прибыль в месяц'!$B$2,'Прибыль в месяц'!$B24,IF(AT$4='Прибыль в месяц'!$D$2,'Прибыль в месяц'!$D24,IF(AT$4='Прибыль в месяц'!$F$2,'Прибыль в месяц'!$F24,IF(AT$4='Прибыль в месяц'!$H$2,'Прибыль в месяц'!$H24,0))))</f>
        <v>200</v>
      </c>
      <c r="AU26" s="142">
        <f>IF(AU$4='Прибыль в месяц'!$B$2,'Прибыль в месяц'!$B24,IF(AU$4='Прибыль в месяц'!$D$2,'Прибыль в месяц'!$D24,IF(AU$4='Прибыль в месяц'!$F$2,'Прибыль в месяц'!$F24,IF(AU$4='Прибыль в месяц'!$H$2,'Прибыль в месяц'!$H24,0))))</f>
        <v>200</v>
      </c>
      <c r="AV26" s="142">
        <f>IF(AV$4='Прибыль в месяц'!$B$2,'Прибыль в месяц'!$B24,IF(AV$4='Прибыль в месяц'!$D$2,'Прибыль в месяц'!$D24,IF(AV$4='Прибыль в месяц'!$F$2,'Прибыль в месяц'!$F24,IF(AV$4='Прибыль в месяц'!$H$2,'Прибыль в месяц'!$H24,0))))</f>
        <v>200</v>
      </c>
      <c r="AW26" s="142">
        <f>IF(AW$4='Прибыль в месяц'!$B$2,'Прибыль в месяц'!$B24,IF(AW$4='Прибыль в месяц'!$D$2,'Прибыль в месяц'!$D24,IF(AW$4='Прибыль в месяц'!$F$2,'Прибыль в месяц'!$F24,IF(AW$4='Прибыль в месяц'!$H$2,'Прибыль в месяц'!$H24,0))))</f>
        <v>200</v>
      </c>
      <c r="AX26" s="142">
        <f>IF(AX$4='Прибыль в месяц'!$B$2,'Прибыль в месяц'!$B24,IF(AX$4='Прибыль в месяц'!$D$2,'Прибыль в месяц'!$D24,IF(AX$4='Прибыль в месяц'!$F$2,'Прибыль в месяц'!$F24,IF(AX$4='Прибыль в месяц'!$H$2,'Прибыль в месяц'!$H24,0))))</f>
        <v>200</v>
      </c>
      <c r="AY26" s="142">
        <f>IF(AY$4='Прибыль в месяц'!$B$2,'Прибыль в месяц'!$B24,IF(AY$4='Прибыль в месяц'!$D$2,'Прибыль в месяц'!$D24,IF(AY$4='Прибыль в месяц'!$F$2,'Прибыль в месяц'!$F24,IF(AY$4='Прибыль в месяц'!$H$2,'Прибыль в месяц'!$H24,0))))</f>
        <v>200</v>
      </c>
      <c r="AZ26" s="142">
        <f>IF(AZ$4='Прибыль в месяц'!$B$2,'Прибыль в месяц'!$B24,IF(AZ$4='Прибыль в месяц'!$D$2,'Прибыль в месяц'!$D24,IF(AZ$4='Прибыль в месяц'!$F$2,'Прибыль в месяц'!$F24,IF(AZ$4='Прибыль в месяц'!$H$2,'Прибыль в месяц'!$H24,0))))</f>
        <v>200</v>
      </c>
      <c r="BA26" s="144">
        <f t="shared" si="22"/>
        <v>2400</v>
      </c>
      <c r="BB26" s="142">
        <f>IF(BB$4='Прибыль в месяц'!$B$2,'Прибыль в месяц'!$B24,IF(BB$4='Прибыль в месяц'!$D$2,'Прибыль в месяц'!$D24,IF(BB$4='Прибыль в месяц'!$F$2,'Прибыль в месяц'!$F24,IF(BB$4='Прибыль в месяц'!$H$2,'Прибыль в месяц'!$H24,0))))</f>
        <v>200</v>
      </c>
      <c r="BC26" s="142">
        <f>IF(BC$4='Прибыль в месяц'!$B$2,'Прибыль в месяц'!$B24,IF(BC$4='Прибыль в месяц'!$D$2,'Прибыль в месяц'!$D24,IF(BC$4='Прибыль в месяц'!$F$2,'Прибыль в месяц'!$F24,IF(BC$4='Прибыль в месяц'!$H$2,'Прибыль в месяц'!$H24,0))))</f>
        <v>200</v>
      </c>
      <c r="BD26" s="142">
        <f>IF(BD$4='Прибыль в месяц'!$B$2,'Прибыль в месяц'!$B24,IF(BD$4='Прибыль в месяц'!$D$2,'Прибыль в месяц'!$D24,IF(BD$4='Прибыль в месяц'!$F$2,'Прибыль в месяц'!$F24,IF(BD$4='Прибыль в месяц'!$H$2,'Прибыль в месяц'!$H24,0))))</f>
        <v>200</v>
      </c>
      <c r="BE26" s="142">
        <f>IF(BE$4='Прибыль в месяц'!$B$2,'Прибыль в месяц'!$B24,IF(BE$4='Прибыль в месяц'!$D$2,'Прибыль в месяц'!$D24,IF(BE$4='Прибыль в месяц'!$F$2,'Прибыль в месяц'!$F24,IF(BE$4='Прибыль в месяц'!$H$2,'Прибыль в месяц'!$H24,0))))</f>
        <v>200</v>
      </c>
      <c r="BF26" s="142">
        <f>IF(BF$4='Прибыль в месяц'!$B$2,'Прибыль в месяц'!$B24,IF(BF$4='Прибыль в месяц'!$D$2,'Прибыль в месяц'!$D24,IF(BF$4='Прибыль в месяц'!$F$2,'Прибыль в месяц'!$F24,IF(BF$4='Прибыль в месяц'!$H$2,'Прибыль в месяц'!$H24,0))))</f>
        <v>200</v>
      </c>
      <c r="BG26" s="142">
        <f>IF(BG$4='Прибыль в месяц'!$B$2,'Прибыль в месяц'!$B24,IF(BG$4='Прибыль в месяц'!$D$2,'Прибыль в месяц'!$D24,IF(BG$4='Прибыль в месяц'!$F$2,'Прибыль в месяц'!$F24,IF(BG$4='Прибыль в месяц'!$H$2,'Прибыль в месяц'!$H24,0))))</f>
        <v>200</v>
      </c>
      <c r="BH26" s="142">
        <f>IF(BH$4='Прибыль в месяц'!$B$2,'Прибыль в месяц'!$B24,IF(BH$4='Прибыль в месяц'!$D$2,'Прибыль в месяц'!$D24,IF(BH$4='Прибыль в месяц'!$F$2,'Прибыль в месяц'!$F24,IF(BH$4='Прибыль в месяц'!$H$2,'Прибыль в месяц'!$H24,0))))</f>
        <v>200</v>
      </c>
      <c r="BI26" s="142">
        <f>IF(BI$4='Прибыль в месяц'!$B$2,'Прибыль в месяц'!$B24,IF(BI$4='Прибыль в месяц'!$D$2,'Прибыль в месяц'!$D24,IF(BI$4='Прибыль в месяц'!$F$2,'Прибыль в месяц'!$F24,IF(BI$4='Прибыль в месяц'!$H$2,'Прибыль в месяц'!$H24,0))))</f>
        <v>200</v>
      </c>
      <c r="BJ26" s="142">
        <f>IF(BJ$4='Прибыль в месяц'!$B$2,'Прибыль в месяц'!$B24,IF(BJ$4='Прибыль в месяц'!$D$2,'Прибыль в месяц'!$D24,IF(BJ$4='Прибыль в месяц'!$F$2,'Прибыль в месяц'!$F24,IF(BJ$4='Прибыль в месяц'!$H$2,'Прибыль в месяц'!$H24,0))))</f>
        <v>200</v>
      </c>
      <c r="BK26" s="142">
        <f>IF(BK$4='Прибыль в месяц'!$B$2,'Прибыль в месяц'!$B24,IF(BK$4='Прибыль в месяц'!$D$2,'Прибыль в месяц'!$D24,IF(BK$4='Прибыль в месяц'!$F$2,'Прибыль в месяц'!$F24,IF(BK$4='Прибыль в месяц'!$H$2,'Прибыль в месяц'!$H24,0))))</f>
        <v>200</v>
      </c>
      <c r="BL26" s="142">
        <f>IF(BL$4='Прибыль в месяц'!$B$2,'Прибыль в месяц'!$B24,IF(BL$4='Прибыль в месяц'!$D$2,'Прибыль в месяц'!$D24,IF(BL$4='Прибыль в месяц'!$F$2,'Прибыль в месяц'!$F24,IF(BL$4='Прибыль в месяц'!$H$2,'Прибыль в месяц'!$H24,0))))</f>
        <v>200</v>
      </c>
      <c r="BM26" s="142">
        <f>IF(BM$4='Прибыль в месяц'!$B$2,'Прибыль в месяц'!$B24,IF(BM$4='Прибыль в месяц'!$D$2,'Прибыль в месяц'!$D24,IF(BM$4='Прибыль в месяц'!$F$2,'Прибыль в месяц'!$F24,IF(BM$4='Прибыль в месяц'!$H$2,'Прибыль в месяц'!$H24,0))))</f>
        <v>200</v>
      </c>
      <c r="BN26" s="144">
        <f t="shared" si="23"/>
        <v>2400</v>
      </c>
    </row>
    <row r="27" spans="1:66" ht="12.75">
      <c r="A27" s="126" t="s">
        <v>135</v>
      </c>
      <c r="B27" s="127">
        <f>IF(B$4='Прибыль в месяц'!B$2,'Прибыль в месяц'!B25,IF(B$4='Прибыль в месяц'!D$2,'Прибыль в месяц'!D25,IF(B$4='Прибыль в месяц'!F$2,'Прибыль в месяц'!F25,IF(B$4='Прибыль в месяц'!H$2,'Прибыль в месяц'!H25))))</f>
        <v>1333.2</v>
      </c>
      <c r="C27" s="127">
        <f>IF(C$4='Прибыль в месяц'!$B$2,'Прибыль в месяц'!$B25,IF(C$4='Прибыль в месяц'!$D$2,'Прибыль в месяц'!$D25,IF(C$4='Прибыль в месяц'!$F$2,'Прибыль в месяц'!$F25,IF(C$4='Прибыль в месяц'!$H$2,'Прибыль в месяц'!$H25,0))))</f>
        <v>1333.2</v>
      </c>
      <c r="D27" s="127">
        <f>IF(D$4='Прибыль в месяц'!$B$2,'Прибыль в месяц'!$B25,IF(D$4='Прибыль в месяц'!$D$2,'Прибыль в месяц'!$D25,IF(D$4='Прибыль в месяц'!$F$2,'Прибыль в месяц'!$F25,IF(D$4='Прибыль в месяц'!$H$2,'Прибыль в месяц'!$H25,0))))</f>
        <v>1333.2</v>
      </c>
      <c r="E27" s="127">
        <f>IF(E$4='Прибыль в месяц'!$B$2,'Прибыль в месяц'!$B25,IF(E$4='Прибыль в месяц'!$D$2,'Прибыль в месяц'!$D25,IF(E$4='Прибыль в месяц'!$F$2,'Прибыль в месяц'!$F25,IF(E$4='Прибыль в месяц'!$H$2,'Прибыль в месяц'!$H25,0))))</f>
        <v>1333.2</v>
      </c>
      <c r="F27" s="127">
        <f>IF(F$4='Прибыль в месяц'!$B$2,'Прибыль в месяц'!$B25,IF(F$4='Прибыль в месяц'!$D$2,'Прибыль в месяц'!$D25,IF(F$4='Прибыль в месяц'!$F$2,'Прибыль в месяц'!$F25,IF(F$4='Прибыль в месяц'!$H$2,'Прибыль в месяц'!$H25,0))))</f>
        <v>1333.2</v>
      </c>
      <c r="G27" s="127">
        <f>IF(G$4='Прибыль в месяц'!$B$2,'Прибыль в месяц'!$B25,IF(G$4='Прибыль в месяц'!$D$2,'Прибыль в месяц'!$D25,IF(G$4='Прибыль в месяц'!$F$2,'Прибыль в месяц'!$F25,IF(G$4='Прибыль в месяц'!$H$2,'Прибыль в месяц'!$H25,0))))</f>
        <v>1333.2</v>
      </c>
      <c r="H27" s="127">
        <f>IF(H$4='Прибыль в месяц'!$B$2,'Прибыль в месяц'!$B25,IF(H$4='Прибыль в месяц'!$D$2,'Прибыль в месяц'!$D25,IF(H$4='Прибыль в месяц'!$F$2,'Прибыль в месяц'!$F25,IF(H$4='Прибыль в месяц'!$H$2,'Прибыль в месяц'!$H25,0))))</f>
        <v>1333.2</v>
      </c>
      <c r="I27" s="127">
        <f>IF(I$4='Прибыль в месяц'!$B$2,'Прибыль в месяц'!$B25,IF(I$4='Прибыль в месяц'!$D$2,'Прибыль в месяц'!$D25,IF(I$4='Прибыль в месяц'!$F$2,'Прибыль в месяц'!$F25,IF(I$4='Прибыль в месяц'!$H$2,'Прибыль в месяц'!$H25,0))))</f>
        <v>1333.2</v>
      </c>
      <c r="J27" s="127">
        <f>IF(J$4='Прибыль в месяц'!$B$2,'Прибыль в месяц'!$B25,IF(J$4='Прибыль в месяц'!$D$2,'Прибыль в месяц'!$D25,IF(J$4='Прибыль в месяц'!$F$2,'Прибыль в месяц'!$F25,IF(J$4='Прибыль в месяц'!$H$2,'Прибыль в месяц'!$H25,0))))</f>
        <v>1333.2</v>
      </c>
      <c r="K27" s="142">
        <f>IF(K$4='Прибыль в месяц'!$B$2,'Прибыль в месяц'!$B25,IF(K$4='Прибыль в месяц'!$D$2,'Прибыль в месяц'!$D25,IF(K$4='Прибыль в месяц'!$F$2,'Прибыль в месяц'!$F25,IF(K$4='Прибыль в месяц'!$H$2,'Прибыль в месяц'!$H25,0))))</f>
        <v>1333.2</v>
      </c>
      <c r="L27" s="142">
        <f>IF(L$4='Прибыль в месяц'!$B$2,'Прибыль в месяц'!$B25,IF(L$4='Прибыль в месяц'!$D$2,'Прибыль в месяц'!$D25,IF(L$4='Прибыль в месяц'!$F$2,'Прибыль в месяц'!$F25,IF(L$4='Прибыль в месяц'!$H$2,'Прибыль в месяц'!$H25,0))))</f>
        <v>1333.2</v>
      </c>
      <c r="M27" s="143">
        <f>IF(M$4='Прибыль в месяц'!$B$2,'Прибыль в месяц'!$B25,IF(M$4='Прибыль в месяц'!$D$2,'Прибыль в месяц'!$D25,IF(M$4='Прибыль в месяц'!$F$2,'Прибыль в месяц'!$F25,IF(M$4='Прибыль в месяц'!$H$2,'Прибыль в месяц'!$H25,0))))</f>
        <v>1333.2</v>
      </c>
      <c r="N27" s="144">
        <f t="shared" si="19"/>
        <v>15998.400000000003</v>
      </c>
      <c r="O27" s="145">
        <f>IF(O$4='Прибыль в месяц'!$B$2,'Прибыль в месяц'!$B25,IF(O$4='Прибыль в месяц'!$D$2,'Прибыль в месяц'!$D25,IF(O$4='Прибыль в месяц'!$F$2,'Прибыль в месяц'!$F25,IF(O$4='Прибыль в месяц'!$H$2,'Прибыль в месяц'!$H25,0))))</f>
        <v>1333.2</v>
      </c>
      <c r="P27" s="142">
        <f>IF(P$4='Прибыль в месяц'!$B$2,'Прибыль в месяц'!$B25,IF(P$4='Прибыль в месяц'!$D$2,'Прибыль в месяц'!$D25,IF(P$4='Прибыль в месяц'!$F$2,'Прибыль в месяц'!$F25,IF(P$4='Прибыль в месяц'!$H$2,'Прибыль в месяц'!$H25,0))))</f>
        <v>1333.2</v>
      </c>
      <c r="Q27" s="142">
        <f>IF(Q$4='Прибыль в месяц'!$B$2,'Прибыль в месяц'!$B25,IF(Q$4='Прибыль в месяц'!$D$2,'Прибыль в месяц'!$D25,IF(Q$4='Прибыль в месяц'!$F$2,'Прибыль в месяц'!$F25,IF(Q$4='Прибыль в месяц'!$H$2,'Прибыль в месяц'!$H25,0))))</f>
        <v>1333.2</v>
      </c>
      <c r="R27" s="142">
        <f>IF(R$4='Прибыль в месяц'!$B$2,'Прибыль в месяц'!$B25,IF(R$4='Прибыль в месяц'!$D$2,'Прибыль в месяц'!$D25,IF(R$4='Прибыль в месяц'!$F$2,'Прибыль в месяц'!$F25,IF(R$4='Прибыль в месяц'!$H$2,'Прибыль в месяц'!$H25,0))))</f>
        <v>1333.2</v>
      </c>
      <c r="S27" s="142">
        <f>IF(S$4='Прибыль в месяц'!$B$2,'Прибыль в месяц'!$B25,IF(S$4='Прибыль в месяц'!$D$2,'Прибыль в месяц'!$D25,IF(S$4='Прибыль в месяц'!$F$2,'Прибыль в месяц'!$F25,IF(S$4='Прибыль в месяц'!$H$2,'Прибыль в месяц'!$H25,0))))</f>
        <v>1333.2</v>
      </c>
      <c r="T27" s="142">
        <f>IF(T$4='Прибыль в месяц'!$B$2,'Прибыль в месяц'!$B25,IF(T$4='Прибыль в месяц'!$D$2,'Прибыль в месяц'!$D25,IF(T$4='Прибыль в месяц'!$F$2,'Прибыль в месяц'!$F25,IF(T$4='Прибыль в месяц'!$H$2,'Прибыль в месяц'!$H25,0))))</f>
        <v>1333.2</v>
      </c>
      <c r="U27" s="142">
        <f>IF(U$4='Прибыль в месяц'!$B$2,'Прибыль в месяц'!$B25,IF(U$4='Прибыль в месяц'!$D$2,'Прибыль в месяц'!$D25,IF(U$4='Прибыль в месяц'!$F$2,'Прибыль в месяц'!$F25,IF(U$4='Прибыль в месяц'!$H$2,'Прибыль в месяц'!$H25,0))))</f>
        <v>1333.2</v>
      </c>
      <c r="V27" s="142">
        <f>IF(V$4='Прибыль в месяц'!$B$2,'Прибыль в месяц'!$B25,IF(V$4='Прибыль в месяц'!$D$2,'Прибыль в месяц'!$D25,IF(V$4='Прибыль в месяц'!$F$2,'Прибыль в месяц'!$F25,IF(V$4='Прибыль в месяц'!$H$2,'Прибыль в месяц'!$H25,0))))</f>
        <v>1333.2</v>
      </c>
      <c r="W27" s="142">
        <f>IF(W$4='Прибыль в месяц'!$B$2,'Прибыль в месяц'!$B25,IF(W$4='Прибыль в месяц'!$D$2,'Прибыль в месяц'!$D25,IF(W$4='Прибыль в месяц'!$F$2,'Прибыль в месяц'!$F25,IF(W$4='Прибыль в месяц'!$H$2,'Прибыль в месяц'!$H25,0))))</f>
        <v>1333.2</v>
      </c>
      <c r="X27" s="142">
        <f>IF(X$4='Прибыль в месяц'!$B$2,'Прибыль в месяц'!$B25,IF(X$4='Прибыль в месяц'!$D$2,'Прибыль в месяц'!$D25,IF(X$4='Прибыль в месяц'!$F$2,'Прибыль в месяц'!$F25,IF(X$4='Прибыль в месяц'!$H$2,'Прибыль в месяц'!$H25,0))))</f>
        <v>1333.2</v>
      </c>
      <c r="Y27" s="142">
        <f>IF(Y$4='Прибыль в месяц'!$B$2,'Прибыль в месяц'!$B25,IF(Y$4='Прибыль в месяц'!$D$2,'Прибыль в месяц'!$D25,IF(Y$4='Прибыль в месяц'!$F$2,'Прибыль в месяц'!$F25,IF(Y$4='Прибыль в месяц'!$H$2,'Прибыль в месяц'!$H25,0))))</f>
        <v>1333.2</v>
      </c>
      <c r="Z27" s="142">
        <f>IF(Z$4='Прибыль в месяц'!$B$2,'Прибыль в месяц'!$B25,IF(Z$4='Прибыль в месяц'!$D$2,'Прибыль в месяц'!$D25,IF(Z$4='Прибыль в месяц'!$F$2,'Прибыль в месяц'!$F25,IF(Z$4='Прибыль в месяц'!$H$2,'Прибыль в месяц'!$H25,0))))</f>
        <v>1333.2</v>
      </c>
      <c r="AA27" s="144">
        <f t="shared" si="20"/>
        <v>15998.400000000003</v>
      </c>
      <c r="AB27" s="142">
        <f>IF(AB$4='Прибыль в месяц'!$B$2,'Прибыль в месяц'!$B25,IF(AB$4='Прибыль в месяц'!$D$2,'Прибыль в месяц'!$D25,IF(AB$4='Прибыль в месяц'!$F$2,'Прибыль в месяц'!$F25,IF(AB$4='Прибыль в месяц'!$H$2,'Прибыль в месяц'!$H25,0))))</f>
        <v>1333.2</v>
      </c>
      <c r="AC27" s="142">
        <f>IF(AC$4='Прибыль в месяц'!$B$2,'Прибыль в месяц'!$B25,IF(AC$4='Прибыль в месяц'!$D$2,'Прибыль в месяц'!$D25,IF(AC$4='Прибыль в месяц'!$F$2,'Прибыль в месяц'!$F25,IF(AC$4='Прибыль в месяц'!$H$2,'Прибыль в месяц'!$H25,0))))</f>
        <v>1333.2</v>
      </c>
      <c r="AD27" s="142">
        <f>IF(AD$4='Прибыль в месяц'!$B$2,'Прибыль в месяц'!$B25,IF(AD$4='Прибыль в месяц'!$D$2,'Прибыль в месяц'!$D25,IF(AD$4='Прибыль в месяц'!$F$2,'Прибыль в месяц'!$F25,IF(AD$4='Прибыль в месяц'!$H$2,'Прибыль в месяц'!$H25,0))))</f>
        <v>1333.2</v>
      </c>
      <c r="AE27" s="142">
        <f>IF(AE$4='Прибыль в месяц'!$B$2,'Прибыль в месяц'!$B25,IF(AE$4='Прибыль в месяц'!$D$2,'Прибыль в месяц'!$D25,IF(AE$4='Прибыль в месяц'!$F$2,'Прибыль в месяц'!$F25,IF(AE$4='Прибыль в месяц'!$H$2,'Прибыль в месяц'!$H25,0))))</f>
        <v>1333.2</v>
      </c>
      <c r="AF27" s="142">
        <f>IF(AF$4='Прибыль в месяц'!$B$2,'Прибыль в месяц'!$B25,IF(AF$4='Прибыль в месяц'!$D$2,'Прибыль в месяц'!$D25,IF(AF$4='Прибыль в месяц'!$F$2,'Прибыль в месяц'!$F25,IF(AF$4='Прибыль в месяц'!$H$2,'Прибыль в месяц'!$H25,0))))</f>
        <v>1333.2</v>
      </c>
      <c r="AG27" s="142">
        <f>IF(AG$4='Прибыль в месяц'!$B$2,'Прибыль в месяц'!$B25,IF(AG$4='Прибыль в месяц'!$D$2,'Прибыль в месяц'!$D25,IF(AG$4='Прибыль в месяц'!$F$2,'Прибыль в месяц'!$F25,IF(AG$4='Прибыль в месяц'!$H$2,'Прибыль в месяц'!$H25,0))))</f>
        <v>1333.2</v>
      </c>
      <c r="AH27" s="142">
        <f>IF(AH$4='Прибыль в месяц'!$B$2,'Прибыль в месяц'!$B25,IF(AH$4='Прибыль в месяц'!$D$2,'Прибыль в месяц'!$D25,IF(AH$4='Прибыль в месяц'!$F$2,'Прибыль в месяц'!$F25,IF(AH$4='Прибыль в месяц'!$H$2,'Прибыль в месяц'!$H25,0))))</f>
        <v>1333.2</v>
      </c>
      <c r="AI27" s="142">
        <f>IF(AI$4='Прибыль в месяц'!$B$2,'Прибыль в месяц'!$B25,IF(AI$4='Прибыль в месяц'!$D$2,'Прибыль в месяц'!$D25,IF(AI$4='Прибыль в месяц'!$F$2,'Прибыль в месяц'!$F25,IF(AI$4='Прибыль в месяц'!$H$2,'Прибыль в месяц'!$H25,0))))</f>
        <v>1333.2</v>
      </c>
      <c r="AJ27" s="142">
        <f>IF(AJ$4='Прибыль в месяц'!$B$2,'Прибыль в месяц'!$B25,IF(AJ$4='Прибыль в месяц'!$D$2,'Прибыль в месяц'!$D25,IF(AJ$4='Прибыль в месяц'!$F$2,'Прибыль в месяц'!$F25,IF(AJ$4='Прибыль в месяц'!$H$2,'Прибыль в месяц'!$H25,0))))</f>
        <v>1333.2</v>
      </c>
      <c r="AK27" s="142">
        <f>IF(AK$4='Прибыль в месяц'!$B$2,'Прибыль в месяц'!$B25,IF(AK$4='Прибыль в месяц'!$D$2,'Прибыль в месяц'!$D25,IF(AK$4='Прибыль в месяц'!$F$2,'Прибыль в месяц'!$F25,IF(AK$4='Прибыль в месяц'!$H$2,'Прибыль в месяц'!$H25,0))))</f>
        <v>1333.2</v>
      </c>
      <c r="AL27" s="142">
        <f>IF(AL$4='Прибыль в месяц'!$B$2,'Прибыль в месяц'!$B25,IF(AL$4='Прибыль в месяц'!$D$2,'Прибыль в месяц'!$D25,IF(AL$4='Прибыль в месяц'!$F$2,'Прибыль в месяц'!$F25,IF(AL$4='Прибыль в месяц'!$H$2,'Прибыль в месяц'!$H25,0))))</f>
        <v>1333.2</v>
      </c>
      <c r="AM27" s="142">
        <f>IF(AM$4='Прибыль в месяц'!$B$2,'Прибыль в месяц'!$B25,IF(AM$4='Прибыль в месяц'!$D$2,'Прибыль в месяц'!$D25,IF(AM$4='Прибыль в месяц'!$F$2,'Прибыль в месяц'!$F25,IF(AM$4='Прибыль в месяц'!$H$2,'Прибыль в месяц'!$H25,0))))</f>
        <v>1333.2</v>
      </c>
      <c r="AN27" s="144">
        <f t="shared" si="21"/>
        <v>15998.400000000003</v>
      </c>
      <c r="AO27" s="142">
        <f>IF(AO$4='Прибыль в месяц'!$B$2,'Прибыль в месяц'!$B25,IF(AO$4='Прибыль в месяц'!$D$2,'Прибыль в месяц'!$D25,IF(AO$4='Прибыль в месяц'!$F$2,'Прибыль в месяц'!$F25,IF(AO$4='Прибыль в месяц'!$H$2,'Прибыль в месяц'!$H25,0))))</f>
        <v>1333.2</v>
      </c>
      <c r="AP27" s="142">
        <f>IF(AP$4='Прибыль в месяц'!$B$2,'Прибыль в месяц'!$B25,IF(AP$4='Прибыль в месяц'!$D$2,'Прибыль в месяц'!$D25,IF(AP$4='Прибыль в месяц'!$F$2,'Прибыль в месяц'!$F25,IF(AP$4='Прибыль в месяц'!$H$2,'Прибыль в месяц'!$H25,0))))</f>
        <v>1333.2</v>
      </c>
      <c r="AQ27" s="142">
        <f>IF(AQ$4='Прибыль в месяц'!$B$2,'Прибыль в месяц'!$B25,IF(AQ$4='Прибыль в месяц'!$D$2,'Прибыль в месяц'!$D25,IF(AQ$4='Прибыль в месяц'!$F$2,'Прибыль в месяц'!$F25,IF(AQ$4='Прибыль в месяц'!$H$2,'Прибыль в месяц'!$H25,0))))</f>
        <v>1333.2</v>
      </c>
      <c r="AR27" s="142">
        <f>IF(AR$4='Прибыль в месяц'!$B$2,'Прибыль в месяц'!$B25,IF(AR$4='Прибыль в месяц'!$D$2,'Прибыль в месяц'!$D25,IF(AR$4='Прибыль в месяц'!$F$2,'Прибыль в месяц'!$F25,IF(AR$4='Прибыль в месяц'!$H$2,'Прибыль в месяц'!$H25,0))))</f>
        <v>1333.2</v>
      </c>
      <c r="AS27" s="142">
        <f>IF(AS$4='Прибыль в месяц'!$B$2,'Прибыль в месяц'!$B25,IF(AS$4='Прибыль в месяц'!$D$2,'Прибыль в месяц'!$D25,IF(AS$4='Прибыль в месяц'!$F$2,'Прибыль в месяц'!$F25,IF(AS$4='Прибыль в месяц'!$H$2,'Прибыль в месяц'!$H25,0))))</f>
        <v>1333.2</v>
      </c>
      <c r="AT27" s="142">
        <f>IF(AT$4='Прибыль в месяц'!$B$2,'Прибыль в месяц'!$B25,IF(AT$4='Прибыль в месяц'!$D$2,'Прибыль в месяц'!$D25,IF(AT$4='Прибыль в месяц'!$F$2,'Прибыль в месяц'!$F25,IF(AT$4='Прибыль в месяц'!$H$2,'Прибыль в месяц'!$H25,0))))</f>
        <v>1333.2</v>
      </c>
      <c r="AU27" s="142">
        <f>IF(AU$4='Прибыль в месяц'!$B$2,'Прибыль в месяц'!$B25,IF(AU$4='Прибыль в месяц'!$D$2,'Прибыль в месяц'!$D25,IF(AU$4='Прибыль в месяц'!$F$2,'Прибыль в месяц'!$F25,IF(AU$4='Прибыль в месяц'!$H$2,'Прибыль в месяц'!$H25,0))))</f>
        <v>1333.2</v>
      </c>
      <c r="AV27" s="142">
        <f>IF(AV$4='Прибыль в месяц'!$B$2,'Прибыль в месяц'!$B25,IF(AV$4='Прибыль в месяц'!$D$2,'Прибыль в месяц'!$D25,IF(AV$4='Прибыль в месяц'!$F$2,'Прибыль в месяц'!$F25,IF(AV$4='Прибыль в месяц'!$H$2,'Прибыль в месяц'!$H25,0))))</f>
        <v>1333.2</v>
      </c>
      <c r="AW27" s="142">
        <f>IF(AW$4='Прибыль в месяц'!$B$2,'Прибыль в месяц'!$B25,IF(AW$4='Прибыль в месяц'!$D$2,'Прибыль в месяц'!$D25,IF(AW$4='Прибыль в месяц'!$F$2,'Прибыль в месяц'!$F25,IF(AW$4='Прибыль в месяц'!$H$2,'Прибыль в месяц'!$H25,0))))</f>
        <v>1333.2</v>
      </c>
      <c r="AX27" s="142">
        <f>IF(AX$4='Прибыль в месяц'!$B$2,'Прибыль в месяц'!$B25,IF(AX$4='Прибыль в месяц'!$D$2,'Прибыль в месяц'!$D25,IF(AX$4='Прибыль в месяц'!$F$2,'Прибыль в месяц'!$F25,IF(AX$4='Прибыль в месяц'!$H$2,'Прибыль в месяц'!$H25,0))))</f>
        <v>1333.2</v>
      </c>
      <c r="AY27" s="142">
        <f>IF(AY$4='Прибыль в месяц'!$B$2,'Прибыль в месяц'!$B25,IF(AY$4='Прибыль в месяц'!$D$2,'Прибыль в месяц'!$D25,IF(AY$4='Прибыль в месяц'!$F$2,'Прибыль в месяц'!$F25,IF(AY$4='Прибыль в месяц'!$H$2,'Прибыль в месяц'!$H25,0))))</f>
        <v>1333.2</v>
      </c>
      <c r="AZ27" s="142">
        <f>IF(AZ$4='Прибыль в месяц'!$B$2,'Прибыль в месяц'!$B25,IF(AZ$4='Прибыль в месяц'!$D$2,'Прибыль в месяц'!$D25,IF(AZ$4='Прибыль в месяц'!$F$2,'Прибыль в месяц'!$F25,IF(AZ$4='Прибыль в месяц'!$H$2,'Прибыль в месяц'!$H25,0))))</f>
        <v>1333.2</v>
      </c>
      <c r="BA27" s="144">
        <f t="shared" si="22"/>
        <v>15998.400000000003</v>
      </c>
      <c r="BB27" s="142">
        <f>IF(BB$4='Прибыль в месяц'!$B$2,'Прибыль в месяц'!$B25,IF(BB$4='Прибыль в месяц'!$D$2,'Прибыль в месяц'!$D25,IF(BB$4='Прибыль в месяц'!$F$2,'Прибыль в месяц'!$F25,IF(BB$4='Прибыль в месяц'!$H$2,'Прибыль в месяц'!$H25,0))))</f>
        <v>1333.2</v>
      </c>
      <c r="BC27" s="142">
        <f>IF(BC$4='Прибыль в месяц'!$B$2,'Прибыль в месяц'!$B25,IF(BC$4='Прибыль в месяц'!$D$2,'Прибыль в месяц'!$D25,IF(BC$4='Прибыль в месяц'!$F$2,'Прибыль в месяц'!$F25,IF(BC$4='Прибыль в месяц'!$H$2,'Прибыль в месяц'!$H25,0))))</f>
        <v>1333.2</v>
      </c>
      <c r="BD27" s="142">
        <f>IF(BD$4='Прибыль в месяц'!$B$2,'Прибыль в месяц'!$B25,IF(BD$4='Прибыль в месяц'!$D$2,'Прибыль в месяц'!$D25,IF(BD$4='Прибыль в месяц'!$F$2,'Прибыль в месяц'!$F25,IF(BD$4='Прибыль в месяц'!$H$2,'Прибыль в месяц'!$H25,0))))</f>
        <v>1333.2</v>
      </c>
      <c r="BE27" s="142">
        <f>IF(BE$4='Прибыль в месяц'!$B$2,'Прибыль в месяц'!$B25,IF(BE$4='Прибыль в месяц'!$D$2,'Прибыль в месяц'!$D25,IF(BE$4='Прибыль в месяц'!$F$2,'Прибыль в месяц'!$F25,IF(BE$4='Прибыль в месяц'!$H$2,'Прибыль в месяц'!$H25,0))))</f>
        <v>1333.2</v>
      </c>
      <c r="BF27" s="142">
        <f>IF(BF$4='Прибыль в месяц'!$B$2,'Прибыль в месяц'!$B25,IF(BF$4='Прибыль в месяц'!$D$2,'Прибыль в месяц'!$D25,IF(BF$4='Прибыль в месяц'!$F$2,'Прибыль в месяц'!$F25,IF(BF$4='Прибыль в месяц'!$H$2,'Прибыль в месяц'!$H25,0))))</f>
        <v>1333.2</v>
      </c>
      <c r="BG27" s="142">
        <f>IF(BG$4='Прибыль в месяц'!$B$2,'Прибыль в месяц'!$B25,IF(BG$4='Прибыль в месяц'!$D$2,'Прибыль в месяц'!$D25,IF(BG$4='Прибыль в месяц'!$F$2,'Прибыль в месяц'!$F25,IF(BG$4='Прибыль в месяц'!$H$2,'Прибыль в месяц'!$H25,0))))</f>
        <v>1333.2</v>
      </c>
      <c r="BH27" s="142">
        <f>IF(BH$4='Прибыль в месяц'!$B$2,'Прибыль в месяц'!$B25,IF(BH$4='Прибыль в месяц'!$D$2,'Прибыль в месяц'!$D25,IF(BH$4='Прибыль в месяц'!$F$2,'Прибыль в месяц'!$F25,IF(BH$4='Прибыль в месяц'!$H$2,'Прибыль в месяц'!$H25,0))))</f>
        <v>1333.2</v>
      </c>
      <c r="BI27" s="142">
        <f>IF(BI$4='Прибыль в месяц'!$B$2,'Прибыль в месяц'!$B25,IF(BI$4='Прибыль в месяц'!$D$2,'Прибыль в месяц'!$D25,IF(BI$4='Прибыль в месяц'!$F$2,'Прибыль в месяц'!$F25,IF(BI$4='Прибыль в месяц'!$H$2,'Прибыль в месяц'!$H25,0))))</f>
        <v>1333.2</v>
      </c>
      <c r="BJ27" s="142">
        <f>IF(BJ$4='Прибыль в месяц'!$B$2,'Прибыль в месяц'!$B25,IF(BJ$4='Прибыль в месяц'!$D$2,'Прибыль в месяц'!$D25,IF(BJ$4='Прибыль в месяц'!$F$2,'Прибыль в месяц'!$F25,IF(BJ$4='Прибыль в месяц'!$H$2,'Прибыль в месяц'!$H25,0))))</f>
        <v>1333.2</v>
      </c>
      <c r="BK27" s="142">
        <f>IF(BK$4='Прибыль в месяц'!$B$2,'Прибыль в месяц'!$B25,IF(BK$4='Прибыль в месяц'!$D$2,'Прибыль в месяц'!$D25,IF(BK$4='Прибыль в месяц'!$F$2,'Прибыль в месяц'!$F25,IF(BK$4='Прибыль в месяц'!$H$2,'Прибыль в месяц'!$H25,0))))</f>
        <v>1333.2</v>
      </c>
      <c r="BL27" s="142">
        <f>IF(BL$4='Прибыль в месяц'!$B$2,'Прибыль в месяц'!$B25,IF(BL$4='Прибыль в месяц'!$D$2,'Прибыль в месяц'!$D25,IF(BL$4='Прибыль в месяц'!$F$2,'Прибыль в месяц'!$F25,IF(BL$4='Прибыль в месяц'!$H$2,'Прибыль в месяц'!$H25,0))))</f>
        <v>1333.2</v>
      </c>
      <c r="BM27" s="142">
        <f>IF(BM$4='Прибыль в месяц'!$B$2,'Прибыль в месяц'!$B25,IF(BM$4='Прибыль в месяц'!$D$2,'Прибыль в месяц'!$D25,IF(BM$4='Прибыль в месяц'!$F$2,'Прибыль в месяц'!$F25,IF(BM$4='Прибыль в месяц'!$H$2,'Прибыль в месяц'!$H25,0))))</f>
        <v>1333.2</v>
      </c>
      <c r="BN27" s="144">
        <f t="shared" si="23"/>
        <v>15998.400000000003</v>
      </c>
    </row>
    <row r="28" spans="1:66" ht="12.75">
      <c r="A28" s="126" t="s">
        <v>136</v>
      </c>
      <c r="B28" s="127">
        <f>IF(B$4='Прибыль в месяц'!B$2,'Прибыль в месяц'!B26,IF(B$4='Прибыль в месяц'!D$2,'Прибыль в месяц'!D26,IF(B$4='Прибыль в месяц'!F$2,'Прибыль в месяц'!F26,IF(B$4='Прибыль в месяц'!H$2,'Прибыль в месяц'!H26))))</f>
        <v>2000</v>
      </c>
      <c r="C28" s="127">
        <f>IF(C$4='Прибыль в месяц'!$B$2,'Прибыль в месяц'!$B26,IF(C$4='Прибыль в месяц'!$D$2,'Прибыль в месяц'!$D26,IF(C$4='Прибыль в месяц'!$F$2,'Прибыль в месяц'!$F26,IF(C$4='Прибыль в месяц'!$H$2,'Прибыль в месяц'!$H26,0))))</f>
        <v>2000</v>
      </c>
      <c r="D28" s="127">
        <f>IF(D$4='Прибыль в месяц'!$B$2,'Прибыль в месяц'!$B26,IF(D$4='Прибыль в месяц'!$D$2,'Прибыль в месяц'!$D26,IF(D$4='Прибыль в месяц'!$F$2,'Прибыль в месяц'!$F26,IF(D$4='Прибыль в месяц'!$H$2,'Прибыль в месяц'!$H26,0))))</f>
        <v>2000</v>
      </c>
      <c r="E28" s="127">
        <f>IF(E$4='Прибыль в месяц'!$B$2,'Прибыль в месяц'!$B26,IF(E$4='Прибыль в месяц'!$D$2,'Прибыль в месяц'!$D26,IF(E$4='Прибыль в месяц'!$F$2,'Прибыль в месяц'!$F26,IF(E$4='Прибыль в месяц'!$H$2,'Прибыль в месяц'!$H26,0))))</f>
        <v>2000</v>
      </c>
      <c r="F28" s="127">
        <f>IF(F$4='Прибыль в месяц'!$B$2,'Прибыль в месяц'!$B26,IF(F$4='Прибыль в месяц'!$D$2,'Прибыль в месяц'!$D26,IF(F$4='Прибыль в месяц'!$F$2,'Прибыль в месяц'!$F26,IF(F$4='Прибыль в месяц'!$H$2,'Прибыль в месяц'!$H26,0))))</f>
        <v>2000</v>
      </c>
      <c r="G28" s="127">
        <f>IF(G$4='Прибыль в месяц'!$B$2,'Прибыль в месяц'!$B26,IF(G$4='Прибыль в месяц'!$D$2,'Прибыль в месяц'!$D26,IF(G$4='Прибыль в месяц'!$F$2,'Прибыль в месяц'!$F26,IF(G$4='Прибыль в месяц'!$H$2,'Прибыль в месяц'!$H26,0))))</f>
        <v>2000</v>
      </c>
      <c r="H28" s="127">
        <f>IF(H$4='Прибыль в месяц'!$B$2,'Прибыль в месяц'!$B26,IF(H$4='Прибыль в месяц'!$D$2,'Прибыль в месяц'!$D26,IF(H$4='Прибыль в месяц'!$F$2,'Прибыль в месяц'!$F26,IF(H$4='Прибыль в месяц'!$H$2,'Прибыль в месяц'!$H26,0))))</f>
        <v>2000</v>
      </c>
      <c r="I28" s="127">
        <f>IF(I$4='Прибыль в месяц'!$B$2,'Прибыль в месяц'!$B26,IF(I$4='Прибыль в месяц'!$D$2,'Прибыль в месяц'!$D26,IF(I$4='Прибыль в месяц'!$F$2,'Прибыль в месяц'!$F26,IF(I$4='Прибыль в месяц'!$H$2,'Прибыль в месяц'!$H26,0))))</f>
        <v>2000</v>
      </c>
      <c r="J28" s="127">
        <f>IF(J$4='Прибыль в месяц'!$B$2,'Прибыль в месяц'!$B26,IF(J$4='Прибыль в месяц'!$D$2,'Прибыль в месяц'!$D26,IF(J$4='Прибыль в месяц'!$F$2,'Прибыль в месяц'!$F26,IF(J$4='Прибыль в месяц'!$H$2,'Прибыль в месяц'!$H26,0))))</f>
        <v>2000</v>
      </c>
      <c r="K28" s="142">
        <f>IF(K$4='Прибыль в месяц'!$B$2,'Прибыль в месяц'!$B26,IF(K$4='Прибыль в месяц'!$D$2,'Прибыль в месяц'!$D26,IF(K$4='Прибыль в месяц'!$F$2,'Прибыль в месяц'!$F26,IF(K$4='Прибыль в месяц'!$H$2,'Прибыль в месяц'!$H26,0))))</f>
        <v>2000</v>
      </c>
      <c r="L28" s="142">
        <f>IF(L$4='Прибыль в месяц'!$B$2,'Прибыль в месяц'!$B26,IF(L$4='Прибыль в месяц'!$D$2,'Прибыль в месяц'!$D26,IF(L$4='Прибыль в месяц'!$F$2,'Прибыль в месяц'!$F26,IF(L$4='Прибыль в месяц'!$H$2,'Прибыль в месяц'!$H26,0))))</f>
        <v>2000</v>
      </c>
      <c r="M28" s="143">
        <f>IF(M$4='Прибыль в месяц'!$B$2,'Прибыль в месяц'!$B26,IF(M$4='Прибыль в месяц'!$D$2,'Прибыль в месяц'!$D26,IF(M$4='Прибыль в месяц'!$F$2,'Прибыль в месяц'!$F26,IF(M$4='Прибыль в месяц'!$H$2,'Прибыль в месяц'!$H26,0))))</f>
        <v>2000</v>
      </c>
      <c r="N28" s="144">
        <f t="shared" si="19"/>
        <v>24000</v>
      </c>
      <c r="O28" s="145">
        <f>IF(O$4='Прибыль в месяц'!$B$2,'Прибыль в месяц'!$B26,IF(O$4='Прибыль в месяц'!$D$2,'Прибыль в месяц'!$D26,IF(O$4='Прибыль в месяц'!$F$2,'Прибыль в месяц'!$F26,IF(O$4='Прибыль в месяц'!$H$2,'Прибыль в месяц'!$H26,0))))</f>
        <v>2000</v>
      </c>
      <c r="P28" s="142">
        <f>IF(P$4='Прибыль в месяц'!$B$2,'Прибыль в месяц'!$B26,IF(P$4='Прибыль в месяц'!$D$2,'Прибыль в месяц'!$D26,IF(P$4='Прибыль в месяц'!$F$2,'Прибыль в месяц'!$F26,IF(P$4='Прибыль в месяц'!$H$2,'Прибыль в месяц'!$H26,0))))</f>
        <v>2000</v>
      </c>
      <c r="Q28" s="142">
        <f>IF(Q$4='Прибыль в месяц'!$B$2,'Прибыль в месяц'!$B26,IF(Q$4='Прибыль в месяц'!$D$2,'Прибыль в месяц'!$D26,IF(Q$4='Прибыль в месяц'!$F$2,'Прибыль в месяц'!$F26,IF(Q$4='Прибыль в месяц'!$H$2,'Прибыль в месяц'!$H26,0))))</f>
        <v>2000</v>
      </c>
      <c r="R28" s="142">
        <f>IF(R$4='Прибыль в месяц'!$B$2,'Прибыль в месяц'!$B26,IF(R$4='Прибыль в месяц'!$D$2,'Прибыль в месяц'!$D26,IF(R$4='Прибыль в месяц'!$F$2,'Прибыль в месяц'!$F26,IF(R$4='Прибыль в месяц'!$H$2,'Прибыль в месяц'!$H26,0))))</f>
        <v>2000</v>
      </c>
      <c r="S28" s="142">
        <f>IF(S$4='Прибыль в месяц'!$B$2,'Прибыль в месяц'!$B26,IF(S$4='Прибыль в месяц'!$D$2,'Прибыль в месяц'!$D26,IF(S$4='Прибыль в месяц'!$F$2,'Прибыль в месяц'!$F26,IF(S$4='Прибыль в месяц'!$H$2,'Прибыль в месяц'!$H26,0))))</f>
        <v>2000</v>
      </c>
      <c r="T28" s="142">
        <f>IF(T$4='Прибыль в месяц'!$B$2,'Прибыль в месяц'!$B26,IF(T$4='Прибыль в месяц'!$D$2,'Прибыль в месяц'!$D26,IF(T$4='Прибыль в месяц'!$F$2,'Прибыль в месяц'!$F26,IF(T$4='Прибыль в месяц'!$H$2,'Прибыль в месяц'!$H26,0))))</f>
        <v>2000</v>
      </c>
      <c r="U28" s="142">
        <f>IF(U$4='Прибыль в месяц'!$B$2,'Прибыль в месяц'!$B26,IF(U$4='Прибыль в месяц'!$D$2,'Прибыль в месяц'!$D26,IF(U$4='Прибыль в месяц'!$F$2,'Прибыль в месяц'!$F26,IF(U$4='Прибыль в месяц'!$H$2,'Прибыль в месяц'!$H26,0))))</f>
        <v>2000</v>
      </c>
      <c r="V28" s="142">
        <f>IF(V$4='Прибыль в месяц'!$B$2,'Прибыль в месяц'!$B26,IF(V$4='Прибыль в месяц'!$D$2,'Прибыль в месяц'!$D26,IF(V$4='Прибыль в месяц'!$F$2,'Прибыль в месяц'!$F26,IF(V$4='Прибыль в месяц'!$H$2,'Прибыль в месяц'!$H26,0))))</f>
        <v>2000</v>
      </c>
      <c r="W28" s="142">
        <f>IF(W$4='Прибыль в месяц'!$B$2,'Прибыль в месяц'!$B26,IF(W$4='Прибыль в месяц'!$D$2,'Прибыль в месяц'!$D26,IF(W$4='Прибыль в месяц'!$F$2,'Прибыль в месяц'!$F26,IF(W$4='Прибыль в месяц'!$H$2,'Прибыль в месяц'!$H26,0))))</f>
        <v>2000</v>
      </c>
      <c r="X28" s="142">
        <f>IF(X$4='Прибыль в месяц'!$B$2,'Прибыль в месяц'!$B26,IF(X$4='Прибыль в месяц'!$D$2,'Прибыль в месяц'!$D26,IF(X$4='Прибыль в месяц'!$F$2,'Прибыль в месяц'!$F26,IF(X$4='Прибыль в месяц'!$H$2,'Прибыль в месяц'!$H26,0))))</f>
        <v>2000</v>
      </c>
      <c r="Y28" s="142">
        <f>IF(Y$4='Прибыль в месяц'!$B$2,'Прибыль в месяц'!$B26,IF(Y$4='Прибыль в месяц'!$D$2,'Прибыль в месяц'!$D26,IF(Y$4='Прибыль в месяц'!$F$2,'Прибыль в месяц'!$F26,IF(Y$4='Прибыль в месяц'!$H$2,'Прибыль в месяц'!$H26,0))))</f>
        <v>2000</v>
      </c>
      <c r="Z28" s="142">
        <f>IF(Z$4='Прибыль в месяц'!$B$2,'Прибыль в месяц'!$B26,IF(Z$4='Прибыль в месяц'!$D$2,'Прибыль в месяц'!$D26,IF(Z$4='Прибыль в месяц'!$F$2,'Прибыль в месяц'!$F26,IF(Z$4='Прибыль в месяц'!$H$2,'Прибыль в месяц'!$H26,0))))</f>
        <v>2000</v>
      </c>
      <c r="AA28" s="144">
        <f t="shared" si="20"/>
        <v>24000</v>
      </c>
      <c r="AB28" s="142">
        <f>IF(AB$4='Прибыль в месяц'!$B$2,'Прибыль в месяц'!$B26,IF(AB$4='Прибыль в месяц'!$D$2,'Прибыль в месяц'!$D26,IF(AB$4='Прибыль в месяц'!$F$2,'Прибыль в месяц'!$F26,IF(AB$4='Прибыль в месяц'!$H$2,'Прибыль в месяц'!$H26,0))))</f>
        <v>2000</v>
      </c>
      <c r="AC28" s="142">
        <f>IF(AC$4='Прибыль в месяц'!$B$2,'Прибыль в месяц'!$B26,IF(AC$4='Прибыль в месяц'!$D$2,'Прибыль в месяц'!$D26,IF(AC$4='Прибыль в месяц'!$F$2,'Прибыль в месяц'!$F26,IF(AC$4='Прибыль в месяц'!$H$2,'Прибыль в месяц'!$H26,0))))</f>
        <v>2000</v>
      </c>
      <c r="AD28" s="142">
        <f>IF(AD$4='Прибыль в месяц'!$B$2,'Прибыль в месяц'!$B26,IF(AD$4='Прибыль в месяц'!$D$2,'Прибыль в месяц'!$D26,IF(AD$4='Прибыль в месяц'!$F$2,'Прибыль в месяц'!$F26,IF(AD$4='Прибыль в месяц'!$H$2,'Прибыль в месяц'!$H26,0))))</f>
        <v>2000</v>
      </c>
      <c r="AE28" s="142">
        <f>IF(AE$4='Прибыль в месяц'!$B$2,'Прибыль в месяц'!$B26,IF(AE$4='Прибыль в месяц'!$D$2,'Прибыль в месяц'!$D26,IF(AE$4='Прибыль в месяц'!$F$2,'Прибыль в месяц'!$F26,IF(AE$4='Прибыль в месяц'!$H$2,'Прибыль в месяц'!$H26,0))))</f>
        <v>2000</v>
      </c>
      <c r="AF28" s="142">
        <f>IF(AF$4='Прибыль в месяц'!$B$2,'Прибыль в месяц'!$B26,IF(AF$4='Прибыль в месяц'!$D$2,'Прибыль в месяц'!$D26,IF(AF$4='Прибыль в месяц'!$F$2,'Прибыль в месяц'!$F26,IF(AF$4='Прибыль в месяц'!$H$2,'Прибыль в месяц'!$H26,0))))</f>
        <v>2000</v>
      </c>
      <c r="AG28" s="142">
        <f>IF(AG$4='Прибыль в месяц'!$B$2,'Прибыль в месяц'!$B26,IF(AG$4='Прибыль в месяц'!$D$2,'Прибыль в месяц'!$D26,IF(AG$4='Прибыль в месяц'!$F$2,'Прибыль в месяц'!$F26,IF(AG$4='Прибыль в месяц'!$H$2,'Прибыль в месяц'!$H26,0))))</f>
        <v>2000</v>
      </c>
      <c r="AH28" s="142">
        <f>IF(AH$4='Прибыль в месяц'!$B$2,'Прибыль в месяц'!$B26,IF(AH$4='Прибыль в месяц'!$D$2,'Прибыль в месяц'!$D26,IF(AH$4='Прибыль в месяц'!$F$2,'Прибыль в месяц'!$F26,IF(AH$4='Прибыль в месяц'!$H$2,'Прибыль в месяц'!$H26,0))))</f>
        <v>2000</v>
      </c>
      <c r="AI28" s="142">
        <f>IF(AI$4='Прибыль в месяц'!$B$2,'Прибыль в месяц'!$B26,IF(AI$4='Прибыль в месяц'!$D$2,'Прибыль в месяц'!$D26,IF(AI$4='Прибыль в месяц'!$F$2,'Прибыль в месяц'!$F26,IF(AI$4='Прибыль в месяц'!$H$2,'Прибыль в месяц'!$H26,0))))</f>
        <v>2000</v>
      </c>
      <c r="AJ28" s="142">
        <f>IF(AJ$4='Прибыль в месяц'!$B$2,'Прибыль в месяц'!$B26,IF(AJ$4='Прибыль в месяц'!$D$2,'Прибыль в месяц'!$D26,IF(AJ$4='Прибыль в месяц'!$F$2,'Прибыль в месяц'!$F26,IF(AJ$4='Прибыль в месяц'!$H$2,'Прибыль в месяц'!$H26,0))))</f>
        <v>2000</v>
      </c>
      <c r="AK28" s="142">
        <f>IF(AK$4='Прибыль в месяц'!$B$2,'Прибыль в месяц'!$B26,IF(AK$4='Прибыль в месяц'!$D$2,'Прибыль в месяц'!$D26,IF(AK$4='Прибыль в месяц'!$F$2,'Прибыль в месяц'!$F26,IF(AK$4='Прибыль в месяц'!$H$2,'Прибыль в месяц'!$H26,0))))</f>
        <v>2000</v>
      </c>
      <c r="AL28" s="142">
        <f>IF(AL$4='Прибыль в месяц'!$B$2,'Прибыль в месяц'!$B26,IF(AL$4='Прибыль в месяц'!$D$2,'Прибыль в месяц'!$D26,IF(AL$4='Прибыль в месяц'!$F$2,'Прибыль в месяц'!$F26,IF(AL$4='Прибыль в месяц'!$H$2,'Прибыль в месяц'!$H26,0))))</f>
        <v>2000</v>
      </c>
      <c r="AM28" s="142">
        <f>IF(AM$4='Прибыль в месяц'!$B$2,'Прибыль в месяц'!$B26,IF(AM$4='Прибыль в месяц'!$D$2,'Прибыль в месяц'!$D26,IF(AM$4='Прибыль в месяц'!$F$2,'Прибыль в месяц'!$F26,IF(AM$4='Прибыль в месяц'!$H$2,'Прибыль в месяц'!$H26,0))))</f>
        <v>2000</v>
      </c>
      <c r="AN28" s="144">
        <f t="shared" si="21"/>
        <v>24000</v>
      </c>
      <c r="AO28" s="142">
        <f>IF(AO$4='Прибыль в месяц'!$B$2,'Прибыль в месяц'!$B26,IF(AO$4='Прибыль в месяц'!$D$2,'Прибыль в месяц'!$D26,IF(AO$4='Прибыль в месяц'!$F$2,'Прибыль в месяц'!$F26,IF(AO$4='Прибыль в месяц'!$H$2,'Прибыль в месяц'!$H26,0))))</f>
        <v>2000</v>
      </c>
      <c r="AP28" s="142">
        <f>IF(AP$4='Прибыль в месяц'!$B$2,'Прибыль в месяц'!$B26,IF(AP$4='Прибыль в месяц'!$D$2,'Прибыль в месяц'!$D26,IF(AP$4='Прибыль в месяц'!$F$2,'Прибыль в месяц'!$F26,IF(AP$4='Прибыль в месяц'!$H$2,'Прибыль в месяц'!$H26,0))))</f>
        <v>2000</v>
      </c>
      <c r="AQ28" s="142">
        <f>IF(AQ$4='Прибыль в месяц'!$B$2,'Прибыль в месяц'!$B26,IF(AQ$4='Прибыль в месяц'!$D$2,'Прибыль в месяц'!$D26,IF(AQ$4='Прибыль в месяц'!$F$2,'Прибыль в месяц'!$F26,IF(AQ$4='Прибыль в месяц'!$H$2,'Прибыль в месяц'!$H26,0))))</f>
        <v>2000</v>
      </c>
      <c r="AR28" s="142">
        <f>IF(AR$4='Прибыль в месяц'!$B$2,'Прибыль в месяц'!$B26,IF(AR$4='Прибыль в месяц'!$D$2,'Прибыль в месяц'!$D26,IF(AR$4='Прибыль в месяц'!$F$2,'Прибыль в месяц'!$F26,IF(AR$4='Прибыль в месяц'!$H$2,'Прибыль в месяц'!$H26,0))))</f>
        <v>2000</v>
      </c>
      <c r="AS28" s="142">
        <f>IF(AS$4='Прибыль в месяц'!$B$2,'Прибыль в месяц'!$B26,IF(AS$4='Прибыль в месяц'!$D$2,'Прибыль в месяц'!$D26,IF(AS$4='Прибыль в месяц'!$F$2,'Прибыль в месяц'!$F26,IF(AS$4='Прибыль в месяц'!$H$2,'Прибыль в месяц'!$H26,0))))</f>
        <v>2000</v>
      </c>
      <c r="AT28" s="142">
        <f>IF(AT$4='Прибыль в месяц'!$B$2,'Прибыль в месяц'!$B26,IF(AT$4='Прибыль в месяц'!$D$2,'Прибыль в месяц'!$D26,IF(AT$4='Прибыль в месяц'!$F$2,'Прибыль в месяц'!$F26,IF(AT$4='Прибыль в месяц'!$H$2,'Прибыль в месяц'!$H26,0))))</f>
        <v>2000</v>
      </c>
      <c r="AU28" s="142">
        <f>IF(AU$4='Прибыль в месяц'!$B$2,'Прибыль в месяц'!$B26,IF(AU$4='Прибыль в месяц'!$D$2,'Прибыль в месяц'!$D26,IF(AU$4='Прибыль в месяц'!$F$2,'Прибыль в месяц'!$F26,IF(AU$4='Прибыль в месяц'!$H$2,'Прибыль в месяц'!$H26,0))))</f>
        <v>2000</v>
      </c>
      <c r="AV28" s="142">
        <f>IF(AV$4='Прибыль в месяц'!$B$2,'Прибыль в месяц'!$B26,IF(AV$4='Прибыль в месяц'!$D$2,'Прибыль в месяц'!$D26,IF(AV$4='Прибыль в месяц'!$F$2,'Прибыль в месяц'!$F26,IF(AV$4='Прибыль в месяц'!$H$2,'Прибыль в месяц'!$H26,0))))</f>
        <v>2000</v>
      </c>
      <c r="AW28" s="142">
        <f>IF(AW$4='Прибыль в месяц'!$B$2,'Прибыль в месяц'!$B26,IF(AW$4='Прибыль в месяц'!$D$2,'Прибыль в месяц'!$D26,IF(AW$4='Прибыль в месяц'!$F$2,'Прибыль в месяц'!$F26,IF(AW$4='Прибыль в месяц'!$H$2,'Прибыль в месяц'!$H26,0))))</f>
        <v>2000</v>
      </c>
      <c r="AX28" s="142">
        <f>IF(AX$4='Прибыль в месяц'!$B$2,'Прибыль в месяц'!$B26,IF(AX$4='Прибыль в месяц'!$D$2,'Прибыль в месяц'!$D26,IF(AX$4='Прибыль в месяц'!$F$2,'Прибыль в месяц'!$F26,IF(AX$4='Прибыль в месяц'!$H$2,'Прибыль в месяц'!$H26,0))))</f>
        <v>2000</v>
      </c>
      <c r="AY28" s="142">
        <f>IF(AY$4='Прибыль в месяц'!$B$2,'Прибыль в месяц'!$B26,IF(AY$4='Прибыль в месяц'!$D$2,'Прибыль в месяц'!$D26,IF(AY$4='Прибыль в месяц'!$F$2,'Прибыль в месяц'!$F26,IF(AY$4='Прибыль в месяц'!$H$2,'Прибыль в месяц'!$H26,0))))</f>
        <v>2000</v>
      </c>
      <c r="AZ28" s="142">
        <f>IF(AZ$4='Прибыль в месяц'!$B$2,'Прибыль в месяц'!$B26,IF(AZ$4='Прибыль в месяц'!$D$2,'Прибыль в месяц'!$D26,IF(AZ$4='Прибыль в месяц'!$F$2,'Прибыль в месяц'!$F26,IF(AZ$4='Прибыль в месяц'!$H$2,'Прибыль в месяц'!$H26,0))))</f>
        <v>2000</v>
      </c>
      <c r="BA28" s="144">
        <f t="shared" si="22"/>
        <v>24000</v>
      </c>
      <c r="BB28" s="142">
        <f>IF(BB$4='Прибыль в месяц'!$B$2,'Прибыль в месяц'!$B26,IF(BB$4='Прибыль в месяц'!$D$2,'Прибыль в месяц'!$D26,IF(BB$4='Прибыль в месяц'!$F$2,'Прибыль в месяц'!$F26,IF(BB$4='Прибыль в месяц'!$H$2,'Прибыль в месяц'!$H26,0))))</f>
        <v>2000</v>
      </c>
      <c r="BC28" s="142">
        <f>IF(BC$4='Прибыль в месяц'!$B$2,'Прибыль в месяц'!$B26,IF(BC$4='Прибыль в месяц'!$D$2,'Прибыль в месяц'!$D26,IF(BC$4='Прибыль в месяц'!$F$2,'Прибыль в месяц'!$F26,IF(BC$4='Прибыль в месяц'!$H$2,'Прибыль в месяц'!$H26,0))))</f>
        <v>2000</v>
      </c>
      <c r="BD28" s="142">
        <f>IF(BD$4='Прибыль в месяц'!$B$2,'Прибыль в месяц'!$B26,IF(BD$4='Прибыль в месяц'!$D$2,'Прибыль в месяц'!$D26,IF(BD$4='Прибыль в месяц'!$F$2,'Прибыль в месяц'!$F26,IF(BD$4='Прибыль в месяц'!$H$2,'Прибыль в месяц'!$H26,0))))</f>
        <v>2000</v>
      </c>
      <c r="BE28" s="142">
        <f>IF(BE$4='Прибыль в месяц'!$B$2,'Прибыль в месяц'!$B26,IF(BE$4='Прибыль в месяц'!$D$2,'Прибыль в месяц'!$D26,IF(BE$4='Прибыль в месяц'!$F$2,'Прибыль в месяц'!$F26,IF(BE$4='Прибыль в месяц'!$H$2,'Прибыль в месяц'!$H26,0))))</f>
        <v>2000</v>
      </c>
      <c r="BF28" s="142">
        <f>IF(BF$4='Прибыль в месяц'!$B$2,'Прибыль в месяц'!$B26,IF(BF$4='Прибыль в месяц'!$D$2,'Прибыль в месяц'!$D26,IF(BF$4='Прибыль в месяц'!$F$2,'Прибыль в месяц'!$F26,IF(BF$4='Прибыль в месяц'!$H$2,'Прибыль в месяц'!$H26,0))))</f>
        <v>2000</v>
      </c>
      <c r="BG28" s="142">
        <f>IF(BG$4='Прибыль в месяц'!$B$2,'Прибыль в месяц'!$B26,IF(BG$4='Прибыль в месяц'!$D$2,'Прибыль в месяц'!$D26,IF(BG$4='Прибыль в месяц'!$F$2,'Прибыль в месяц'!$F26,IF(BG$4='Прибыль в месяц'!$H$2,'Прибыль в месяц'!$H26,0))))</f>
        <v>2000</v>
      </c>
      <c r="BH28" s="142">
        <f>IF(BH$4='Прибыль в месяц'!$B$2,'Прибыль в месяц'!$B26,IF(BH$4='Прибыль в месяц'!$D$2,'Прибыль в месяц'!$D26,IF(BH$4='Прибыль в месяц'!$F$2,'Прибыль в месяц'!$F26,IF(BH$4='Прибыль в месяц'!$H$2,'Прибыль в месяц'!$H26,0))))</f>
        <v>2000</v>
      </c>
      <c r="BI28" s="142">
        <f>IF(BI$4='Прибыль в месяц'!$B$2,'Прибыль в месяц'!$B26,IF(BI$4='Прибыль в месяц'!$D$2,'Прибыль в месяц'!$D26,IF(BI$4='Прибыль в месяц'!$F$2,'Прибыль в месяц'!$F26,IF(BI$4='Прибыль в месяц'!$H$2,'Прибыль в месяц'!$H26,0))))</f>
        <v>2000</v>
      </c>
      <c r="BJ28" s="142">
        <f>IF(BJ$4='Прибыль в месяц'!$B$2,'Прибыль в месяц'!$B26,IF(BJ$4='Прибыль в месяц'!$D$2,'Прибыль в месяц'!$D26,IF(BJ$4='Прибыль в месяц'!$F$2,'Прибыль в месяц'!$F26,IF(BJ$4='Прибыль в месяц'!$H$2,'Прибыль в месяц'!$H26,0))))</f>
        <v>2000</v>
      </c>
      <c r="BK28" s="142">
        <f>IF(BK$4='Прибыль в месяц'!$B$2,'Прибыль в месяц'!$B26,IF(BK$4='Прибыль в месяц'!$D$2,'Прибыль в месяц'!$D26,IF(BK$4='Прибыль в месяц'!$F$2,'Прибыль в месяц'!$F26,IF(BK$4='Прибыль в месяц'!$H$2,'Прибыль в месяц'!$H26,0))))</f>
        <v>2000</v>
      </c>
      <c r="BL28" s="142">
        <f>IF(BL$4='Прибыль в месяц'!$B$2,'Прибыль в месяц'!$B26,IF(BL$4='Прибыль в месяц'!$D$2,'Прибыль в месяц'!$D26,IF(BL$4='Прибыль в месяц'!$F$2,'Прибыль в месяц'!$F26,IF(BL$4='Прибыль в месяц'!$H$2,'Прибыль в месяц'!$H26,0))))</f>
        <v>2000</v>
      </c>
      <c r="BM28" s="142">
        <f>IF(BM$4='Прибыль в месяц'!$B$2,'Прибыль в месяц'!$B26,IF(BM$4='Прибыль в месяц'!$D$2,'Прибыль в месяц'!$D26,IF(BM$4='Прибыль в месяц'!$F$2,'Прибыль в месяц'!$F26,IF(BM$4='Прибыль в месяц'!$H$2,'Прибыль в месяц'!$H26,0))))</f>
        <v>2000</v>
      </c>
      <c r="BN28" s="144">
        <f t="shared" si="23"/>
        <v>24000</v>
      </c>
    </row>
    <row r="29" spans="1:66" ht="12.75">
      <c r="A29" s="126" t="s">
        <v>137</v>
      </c>
      <c r="B29" s="127">
        <f>IF(B$4='Прибыль в месяц'!B$2,'Прибыль в месяц'!B27,IF(B$4='Прибыль в месяц'!D$2,'Прибыль в месяц'!D27,IF(B$4='Прибыль в месяц'!F$2,'Прибыль в месяц'!F27,IF(B$4='Прибыль в месяц'!H$2,'Прибыль в месяц'!H27))))</f>
        <v>1000</v>
      </c>
      <c r="C29" s="127">
        <f>IF(C$4='Прибыль в месяц'!$B$2,'Прибыль в месяц'!$B27,IF(C$4='Прибыль в месяц'!$D$2,'Прибыль в месяц'!$D27,IF(C$4='Прибыль в месяц'!$F$2,'Прибыль в месяц'!$F27,IF(C$4='Прибыль в месяц'!$H$2,'Прибыль в месяц'!$H27,0))))</f>
        <v>1000</v>
      </c>
      <c r="D29" s="127">
        <f>IF(D$4='Прибыль в месяц'!$B$2,'Прибыль в месяц'!$B27,IF(D$4='Прибыль в месяц'!$D$2,'Прибыль в месяц'!$D27,IF(D$4='Прибыль в месяц'!$F$2,'Прибыль в месяц'!$F27,IF(D$4='Прибыль в месяц'!$H$2,'Прибыль в месяц'!$H27,0))))</f>
        <v>1000</v>
      </c>
      <c r="E29" s="127">
        <f>IF(E$4='Прибыль в месяц'!$B$2,'Прибыль в месяц'!$B27,IF(E$4='Прибыль в месяц'!$D$2,'Прибыль в месяц'!$D27,IF(E$4='Прибыль в месяц'!$F$2,'Прибыль в месяц'!$F27,IF(E$4='Прибыль в месяц'!$H$2,'Прибыль в месяц'!$H27,0))))</f>
        <v>1000</v>
      </c>
      <c r="F29" s="127">
        <f>IF(F$4='Прибыль в месяц'!$B$2,'Прибыль в месяц'!$B27,IF(F$4='Прибыль в месяц'!$D$2,'Прибыль в месяц'!$D27,IF(F$4='Прибыль в месяц'!$F$2,'Прибыль в месяц'!$F27,IF(F$4='Прибыль в месяц'!$H$2,'Прибыль в месяц'!$H27,0))))</f>
        <v>2000</v>
      </c>
      <c r="G29" s="127">
        <f>IF(G$4='Прибыль в месяц'!$B$2,'Прибыль в месяц'!$B27,IF(G$4='Прибыль в месяц'!$D$2,'Прибыль в месяц'!$D27,IF(G$4='Прибыль в месяц'!$F$2,'Прибыль в месяц'!$F27,IF(G$4='Прибыль в месяц'!$H$2,'Прибыль в месяц'!$H27,0))))</f>
        <v>2000</v>
      </c>
      <c r="H29" s="127">
        <f>IF(H$4='Прибыль в месяц'!$B$2,'Прибыль в месяц'!$B27,IF(H$4='Прибыль в месяц'!$D$2,'Прибыль в месяц'!$D27,IF(H$4='Прибыль в месяц'!$F$2,'Прибыль в месяц'!$F27,IF(H$4='Прибыль в месяц'!$H$2,'Прибыль в месяц'!$H27,0))))</f>
        <v>2000</v>
      </c>
      <c r="I29" s="127">
        <f>IF(I$4='Прибыль в месяц'!$B$2,'Прибыль в месяц'!$B27,IF(I$4='Прибыль в месяц'!$D$2,'Прибыль в месяц'!$D27,IF(I$4='Прибыль в месяц'!$F$2,'Прибыль в месяц'!$F27,IF(I$4='Прибыль в месяц'!$H$2,'Прибыль в месяц'!$H27,0))))</f>
        <v>2000</v>
      </c>
      <c r="J29" s="127">
        <f>IF(J$4='Прибыль в месяц'!$B$2,'Прибыль в месяц'!$B27,IF(J$4='Прибыль в месяц'!$D$2,'Прибыль в месяц'!$D27,IF(J$4='Прибыль в месяц'!$F$2,'Прибыль в месяц'!$F27,IF(J$4='Прибыль в месяц'!$H$2,'Прибыль в месяц'!$H27,0))))</f>
        <v>2000</v>
      </c>
      <c r="K29" s="142">
        <f>IF(K$4='Прибыль в месяц'!$B$2,'Прибыль в месяц'!$B27,IF(K$4='Прибыль в месяц'!$D$2,'Прибыль в месяц'!$D27,IF(K$4='Прибыль в месяц'!$F$2,'Прибыль в месяц'!$F27,IF(K$4='Прибыль в месяц'!$H$2,'Прибыль в месяц'!$H27,0))))</f>
        <v>2000</v>
      </c>
      <c r="L29" s="142">
        <f>IF(L$4='Прибыль в месяц'!$B$2,'Прибыль в месяц'!$B27,IF(L$4='Прибыль в месяц'!$D$2,'Прибыль в месяц'!$D27,IF(L$4='Прибыль в месяц'!$F$2,'Прибыль в месяц'!$F27,IF(L$4='Прибыль в месяц'!$H$2,'Прибыль в месяц'!$H27,0))))</f>
        <v>2000</v>
      </c>
      <c r="M29" s="143">
        <f>IF(M$4='Прибыль в месяц'!$B$2,'Прибыль в месяц'!$B27,IF(M$4='Прибыль в месяц'!$D$2,'Прибыль в месяц'!$D27,IF(M$4='Прибыль в месяц'!$F$2,'Прибыль в месяц'!$F27,IF(M$4='Прибыль в месяц'!$H$2,'Прибыль в месяц'!$H27,0))))</f>
        <v>2000</v>
      </c>
      <c r="N29" s="144">
        <f t="shared" si="19"/>
        <v>20000</v>
      </c>
      <c r="O29" s="145">
        <f>IF(O$4='Прибыль в месяц'!$B$2,'Прибыль в месяц'!$B27,IF(O$4='Прибыль в месяц'!$D$2,'Прибыль в месяц'!$D27,IF(O$4='Прибыль в месяц'!$F$2,'Прибыль в месяц'!$F27,IF(O$4='Прибыль в месяц'!$H$2,'Прибыль в месяц'!$H27,0))))</f>
        <v>2000</v>
      </c>
      <c r="P29" s="142">
        <f>IF(P$4='Прибыль в месяц'!$B$2,'Прибыль в месяц'!$B27,IF(P$4='Прибыль в месяц'!$D$2,'Прибыль в месяц'!$D27,IF(P$4='Прибыль в месяц'!$F$2,'Прибыль в месяц'!$F27,IF(P$4='Прибыль в месяц'!$H$2,'Прибыль в месяц'!$H27,0))))</f>
        <v>2000</v>
      </c>
      <c r="Q29" s="142">
        <f>IF(Q$4='Прибыль в месяц'!$B$2,'Прибыль в месяц'!$B27,IF(Q$4='Прибыль в месяц'!$D$2,'Прибыль в месяц'!$D27,IF(Q$4='Прибыль в месяц'!$F$2,'Прибыль в месяц'!$F27,IF(Q$4='Прибыль в месяц'!$H$2,'Прибыль в месяц'!$H27,0))))</f>
        <v>2000</v>
      </c>
      <c r="R29" s="142">
        <f>IF(R$4='Прибыль в месяц'!$B$2,'Прибыль в месяц'!$B27,IF(R$4='Прибыль в месяц'!$D$2,'Прибыль в месяц'!$D27,IF(R$4='Прибыль в месяц'!$F$2,'Прибыль в месяц'!$F27,IF(R$4='Прибыль в месяц'!$H$2,'Прибыль в месяц'!$H27,0))))</f>
        <v>2000</v>
      </c>
      <c r="S29" s="142">
        <f>IF(S$4='Прибыль в месяц'!$B$2,'Прибыль в месяц'!$B27,IF(S$4='Прибыль в месяц'!$D$2,'Прибыль в месяц'!$D27,IF(S$4='Прибыль в месяц'!$F$2,'Прибыль в месяц'!$F27,IF(S$4='Прибыль в месяц'!$H$2,'Прибыль в месяц'!$H27,0))))</f>
        <v>2000</v>
      </c>
      <c r="T29" s="142">
        <f>IF(T$4='Прибыль в месяц'!$B$2,'Прибыль в месяц'!$B27,IF(T$4='Прибыль в месяц'!$D$2,'Прибыль в месяц'!$D27,IF(T$4='Прибыль в месяц'!$F$2,'Прибыль в месяц'!$F27,IF(T$4='Прибыль в месяц'!$H$2,'Прибыль в месяц'!$H27,0))))</f>
        <v>2000</v>
      </c>
      <c r="U29" s="142">
        <f>IF(U$4='Прибыль в месяц'!$B$2,'Прибыль в месяц'!$B27,IF(U$4='Прибыль в месяц'!$D$2,'Прибыль в месяц'!$D27,IF(U$4='Прибыль в месяц'!$F$2,'Прибыль в месяц'!$F27,IF(U$4='Прибыль в месяц'!$H$2,'Прибыль в месяц'!$H27,0))))</f>
        <v>2000</v>
      </c>
      <c r="V29" s="142">
        <f>IF(V$4='Прибыль в месяц'!$B$2,'Прибыль в месяц'!$B27,IF(V$4='Прибыль в месяц'!$D$2,'Прибыль в месяц'!$D27,IF(V$4='Прибыль в месяц'!$F$2,'Прибыль в месяц'!$F27,IF(V$4='Прибыль в месяц'!$H$2,'Прибыль в месяц'!$H27,0))))</f>
        <v>2000</v>
      </c>
      <c r="W29" s="142">
        <f>IF(W$4='Прибыль в месяц'!$B$2,'Прибыль в месяц'!$B27,IF(W$4='Прибыль в месяц'!$D$2,'Прибыль в месяц'!$D27,IF(W$4='Прибыль в месяц'!$F$2,'Прибыль в месяц'!$F27,IF(W$4='Прибыль в месяц'!$H$2,'Прибыль в месяц'!$H27,0))))</f>
        <v>2000</v>
      </c>
      <c r="X29" s="142">
        <f>IF(X$4='Прибыль в месяц'!$B$2,'Прибыль в месяц'!$B27,IF(X$4='Прибыль в месяц'!$D$2,'Прибыль в месяц'!$D27,IF(X$4='Прибыль в месяц'!$F$2,'Прибыль в месяц'!$F27,IF(X$4='Прибыль в месяц'!$H$2,'Прибыль в месяц'!$H27,0))))</f>
        <v>2000</v>
      </c>
      <c r="Y29" s="142">
        <f>IF(Y$4='Прибыль в месяц'!$B$2,'Прибыль в месяц'!$B27,IF(Y$4='Прибыль в месяц'!$D$2,'Прибыль в месяц'!$D27,IF(Y$4='Прибыль в месяц'!$F$2,'Прибыль в месяц'!$F27,IF(Y$4='Прибыль в месяц'!$H$2,'Прибыль в месяц'!$H27,0))))</f>
        <v>2000</v>
      </c>
      <c r="Z29" s="142">
        <f>IF(Z$4='Прибыль в месяц'!$B$2,'Прибыль в месяц'!$B27,IF(Z$4='Прибыль в месяц'!$D$2,'Прибыль в месяц'!$D27,IF(Z$4='Прибыль в месяц'!$F$2,'Прибыль в месяц'!$F27,IF(Z$4='Прибыль в месяц'!$H$2,'Прибыль в месяц'!$H27,0))))</f>
        <v>2000</v>
      </c>
      <c r="AA29" s="144">
        <f t="shared" si="20"/>
        <v>24000</v>
      </c>
      <c r="AB29" s="142">
        <f>IF(AB$4='Прибыль в месяц'!$B$2,'Прибыль в месяц'!$B27,IF(AB$4='Прибыль в месяц'!$D$2,'Прибыль в месяц'!$D27,IF(AB$4='Прибыль в месяц'!$F$2,'Прибыль в месяц'!$F27,IF(AB$4='Прибыль в месяц'!$H$2,'Прибыль в месяц'!$H27,0))))</f>
        <v>2000</v>
      </c>
      <c r="AC29" s="142">
        <f>IF(AC$4='Прибыль в месяц'!$B$2,'Прибыль в месяц'!$B27,IF(AC$4='Прибыль в месяц'!$D$2,'Прибыль в месяц'!$D27,IF(AC$4='Прибыль в месяц'!$F$2,'Прибыль в месяц'!$F27,IF(AC$4='Прибыль в месяц'!$H$2,'Прибыль в месяц'!$H27,0))))</f>
        <v>2000</v>
      </c>
      <c r="AD29" s="142">
        <f>IF(AD$4='Прибыль в месяц'!$B$2,'Прибыль в месяц'!$B27,IF(AD$4='Прибыль в месяц'!$D$2,'Прибыль в месяц'!$D27,IF(AD$4='Прибыль в месяц'!$F$2,'Прибыль в месяц'!$F27,IF(AD$4='Прибыль в месяц'!$H$2,'Прибыль в месяц'!$H27,0))))</f>
        <v>2000</v>
      </c>
      <c r="AE29" s="142">
        <f>IF(AE$4='Прибыль в месяц'!$B$2,'Прибыль в месяц'!$B27,IF(AE$4='Прибыль в месяц'!$D$2,'Прибыль в месяц'!$D27,IF(AE$4='Прибыль в месяц'!$F$2,'Прибыль в месяц'!$F27,IF(AE$4='Прибыль в месяц'!$H$2,'Прибыль в месяц'!$H27,0))))</f>
        <v>2000</v>
      </c>
      <c r="AF29" s="142">
        <f>IF(AF$4='Прибыль в месяц'!$B$2,'Прибыль в месяц'!$B27,IF(AF$4='Прибыль в месяц'!$D$2,'Прибыль в месяц'!$D27,IF(AF$4='Прибыль в месяц'!$F$2,'Прибыль в месяц'!$F27,IF(AF$4='Прибыль в месяц'!$H$2,'Прибыль в месяц'!$H27,0))))</f>
        <v>2000</v>
      </c>
      <c r="AG29" s="142">
        <f>IF(AG$4='Прибыль в месяц'!$B$2,'Прибыль в месяц'!$B27,IF(AG$4='Прибыль в месяц'!$D$2,'Прибыль в месяц'!$D27,IF(AG$4='Прибыль в месяц'!$F$2,'Прибыль в месяц'!$F27,IF(AG$4='Прибыль в месяц'!$H$2,'Прибыль в месяц'!$H27,0))))</f>
        <v>2000</v>
      </c>
      <c r="AH29" s="142">
        <f>IF(AH$4='Прибыль в месяц'!$B$2,'Прибыль в месяц'!$B27,IF(AH$4='Прибыль в месяц'!$D$2,'Прибыль в месяц'!$D27,IF(AH$4='Прибыль в месяц'!$F$2,'Прибыль в месяц'!$F27,IF(AH$4='Прибыль в месяц'!$H$2,'Прибыль в месяц'!$H27,0))))</f>
        <v>2000</v>
      </c>
      <c r="AI29" s="142">
        <f>IF(AI$4='Прибыль в месяц'!$B$2,'Прибыль в месяц'!$B27,IF(AI$4='Прибыль в месяц'!$D$2,'Прибыль в месяц'!$D27,IF(AI$4='Прибыль в месяц'!$F$2,'Прибыль в месяц'!$F27,IF(AI$4='Прибыль в месяц'!$H$2,'Прибыль в месяц'!$H27,0))))</f>
        <v>2000</v>
      </c>
      <c r="AJ29" s="142">
        <f>IF(AJ$4='Прибыль в месяц'!$B$2,'Прибыль в месяц'!$B27,IF(AJ$4='Прибыль в месяц'!$D$2,'Прибыль в месяц'!$D27,IF(AJ$4='Прибыль в месяц'!$F$2,'Прибыль в месяц'!$F27,IF(AJ$4='Прибыль в месяц'!$H$2,'Прибыль в месяц'!$H27,0))))</f>
        <v>2000</v>
      </c>
      <c r="AK29" s="142">
        <f>IF(AK$4='Прибыль в месяц'!$B$2,'Прибыль в месяц'!$B27,IF(AK$4='Прибыль в месяц'!$D$2,'Прибыль в месяц'!$D27,IF(AK$4='Прибыль в месяц'!$F$2,'Прибыль в месяц'!$F27,IF(AK$4='Прибыль в месяц'!$H$2,'Прибыль в месяц'!$H27,0))))</f>
        <v>2000</v>
      </c>
      <c r="AL29" s="142">
        <f>IF(AL$4='Прибыль в месяц'!$B$2,'Прибыль в месяц'!$B27,IF(AL$4='Прибыль в месяц'!$D$2,'Прибыль в месяц'!$D27,IF(AL$4='Прибыль в месяц'!$F$2,'Прибыль в месяц'!$F27,IF(AL$4='Прибыль в месяц'!$H$2,'Прибыль в месяц'!$H27,0))))</f>
        <v>2000</v>
      </c>
      <c r="AM29" s="142">
        <f>IF(AM$4='Прибыль в месяц'!$B$2,'Прибыль в месяц'!$B27,IF(AM$4='Прибыль в месяц'!$D$2,'Прибыль в месяц'!$D27,IF(AM$4='Прибыль в месяц'!$F$2,'Прибыль в месяц'!$F27,IF(AM$4='Прибыль в месяц'!$H$2,'Прибыль в месяц'!$H27,0))))</f>
        <v>2000</v>
      </c>
      <c r="AN29" s="144">
        <f t="shared" si="21"/>
        <v>24000</v>
      </c>
      <c r="AO29" s="142">
        <f>IF(AO$4='Прибыль в месяц'!$B$2,'Прибыль в месяц'!$B27,IF(AO$4='Прибыль в месяц'!$D$2,'Прибыль в месяц'!$D27,IF(AO$4='Прибыль в месяц'!$F$2,'Прибыль в месяц'!$F27,IF(AO$4='Прибыль в месяц'!$H$2,'Прибыль в месяц'!$H27,0))))</f>
        <v>2000</v>
      </c>
      <c r="AP29" s="142">
        <f>IF(AP$4='Прибыль в месяц'!$B$2,'Прибыль в месяц'!$B27,IF(AP$4='Прибыль в месяц'!$D$2,'Прибыль в месяц'!$D27,IF(AP$4='Прибыль в месяц'!$F$2,'Прибыль в месяц'!$F27,IF(AP$4='Прибыль в месяц'!$H$2,'Прибыль в месяц'!$H27,0))))</f>
        <v>2000</v>
      </c>
      <c r="AQ29" s="142">
        <f>IF(AQ$4='Прибыль в месяц'!$B$2,'Прибыль в месяц'!$B27,IF(AQ$4='Прибыль в месяц'!$D$2,'Прибыль в месяц'!$D27,IF(AQ$4='Прибыль в месяц'!$F$2,'Прибыль в месяц'!$F27,IF(AQ$4='Прибыль в месяц'!$H$2,'Прибыль в месяц'!$H27,0))))</f>
        <v>2000</v>
      </c>
      <c r="AR29" s="142">
        <f>IF(AR$4='Прибыль в месяц'!$B$2,'Прибыль в месяц'!$B27,IF(AR$4='Прибыль в месяц'!$D$2,'Прибыль в месяц'!$D27,IF(AR$4='Прибыль в месяц'!$F$2,'Прибыль в месяц'!$F27,IF(AR$4='Прибыль в месяц'!$H$2,'Прибыль в месяц'!$H27,0))))</f>
        <v>2000</v>
      </c>
      <c r="AS29" s="142">
        <f>IF(AS$4='Прибыль в месяц'!$B$2,'Прибыль в месяц'!$B27,IF(AS$4='Прибыль в месяц'!$D$2,'Прибыль в месяц'!$D27,IF(AS$4='Прибыль в месяц'!$F$2,'Прибыль в месяц'!$F27,IF(AS$4='Прибыль в месяц'!$H$2,'Прибыль в месяц'!$H27,0))))</f>
        <v>2000</v>
      </c>
      <c r="AT29" s="142">
        <f>IF(AT$4='Прибыль в месяц'!$B$2,'Прибыль в месяц'!$B27,IF(AT$4='Прибыль в месяц'!$D$2,'Прибыль в месяц'!$D27,IF(AT$4='Прибыль в месяц'!$F$2,'Прибыль в месяц'!$F27,IF(AT$4='Прибыль в месяц'!$H$2,'Прибыль в месяц'!$H27,0))))</f>
        <v>2000</v>
      </c>
      <c r="AU29" s="142">
        <f>IF(AU$4='Прибыль в месяц'!$B$2,'Прибыль в месяц'!$B27,IF(AU$4='Прибыль в месяц'!$D$2,'Прибыль в месяц'!$D27,IF(AU$4='Прибыль в месяц'!$F$2,'Прибыль в месяц'!$F27,IF(AU$4='Прибыль в месяц'!$H$2,'Прибыль в месяц'!$H27,0))))</f>
        <v>2000</v>
      </c>
      <c r="AV29" s="142">
        <f>IF(AV$4='Прибыль в месяц'!$B$2,'Прибыль в месяц'!$B27,IF(AV$4='Прибыль в месяц'!$D$2,'Прибыль в месяц'!$D27,IF(AV$4='Прибыль в месяц'!$F$2,'Прибыль в месяц'!$F27,IF(AV$4='Прибыль в месяц'!$H$2,'Прибыль в месяц'!$H27,0))))</f>
        <v>2000</v>
      </c>
      <c r="AW29" s="142">
        <f>IF(AW$4='Прибыль в месяц'!$B$2,'Прибыль в месяц'!$B27,IF(AW$4='Прибыль в месяц'!$D$2,'Прибыль в месяц'!$D27,IF(AW$4='Прибыль в месяц'!$F$2,'Прибыль в месяц'!$F27,IF(AW$4='Прибыль в месяц'!$H$2,'Прибыль в месяц'!$H27,0))))</f>
        <v>2000</v>
      </c>
      <c r="AX29" s="142">
        <f>IF(AX$4='Прибыль в месяц'!$B$2,'Прибыль в месяц'!$B27,IF(AX$4='Прибыль в месяц'!$D$2,'Прибыль в месяц'!$D27,IF(AX$4='Прибыль в месяц'!$F$2,'Прибыль в месяц'!$F27,IF(AX$4='Прибыль в месяц'!$H$2,'Прибыль в месяц'!$H27,0))))</f>
        <v>2000</v>
      </c>
      <c r="AY29" s="142">
        <f>IF(AY$4='Прибыль в месяц'!$B$2,'Прибыль в месяц'!$B27,IF(AY$4='Прибыль в месяц'!$D$2,'Прибыль в месяц'!$D27,IF(AY$4='Прибыль в месяц'!$F$2,'Прибыль в месяц'!$F27,IF(AY$4='Прибыль в месяц'!$H$2,'Прибыль в месяц'!$H27,0))))</f>
        <v>2000</v>
      </c>
      <c r="AZ29" s="142">
        <f>IF(AZ$4='Прибыль в месяц'!$B$2,'Прибыль в месяц'!$B27,IF(AZ$4='Прибыль в месяц'!$D$2,'Прибыль в месяц'!$D27,IF(AZ$4='Прибыль в месяц'!$F$2,'Прибыль в месяц'!$F27,IF(AZ$4='Прибыль в месяц'!$H$2,'Прибыль в месяц'!$H27,0))))</f>
        <v>2000</v>
      </c>
      <c r="BA29" s="144">
        <f t="shared" si="22"/>
        <v>24000</v>
      </c>
      <c r="BB29" s="142">
        <f>IF(BB$4='Прибыль в месяц'!$B$2,'Прибыль в месяц'!$B27,IF(BB$4='Прибыль в месяц'!$D$2,'Прибыль в месяц'!$D27,IF(BB$4='Прибыль в месяц'!$F$2,'Прибыль в месяц'!$F27,IF(BB$4='Прибыль в месяц'!$H$2,'Прибыль в месяц'!$H27,0))))</f>
        <v>2000</v>
      </c>
      <c r="BC29" s="142">
        <f>IF(BC$4='Прибыль в месяц'!$B$2,'Прибыль в месяц'!$B27,IF(BC$4='Прибыль в месяц'!$D$2,'Прибыль в месяц'!$D27,IF(BC$4='Прибыль в месяц'!$F$2,'Прибыль в месяц'!$F27,IF(BC$4='Прибыль в месяц'!$H$2,'Прибыль в месяц'!$H27,0))))</f>
        <v>2000</v>
      </c>
      <c r="BD29" s="142">
        <f>IF(BD$4='Прибыль в месяц'!$B$2,'Прибыль в месяц'!$B27,IF(BD$4='Прибыль в месяц'!$D$2,'Прибыль в месяц'!$D27,IF(BD$4='Прибыль в месяц'!$F$2,'Прибыль в месяц'!$F27,IF(BD$4='Прибыль в месяц'!$H$2,'Прибыль в месяц'!$H27,0))))</f>
        <v>2000</v>
      </c>
      <c r="BE29" s="142">
        <f>IF(BE$4='Прибыль в месяц'!$B$2,'Прибыль в месяц'!$B27,IF(BE$4='Прибыль в месяц'!$D$2,'Прибыль в месяц'!$D27,IF(BE$4='Прибыль в месяц'!$F$2,'Прибыль в месяц'!$F27,IF(BE$4='Прибыль в месяц'!$H$2,'Прибыль в месяц'!$H27,0))))</f>
        <v>2000</v>
      </c>
      <c r="BF29" s="142">
        <f>IF(BF$4='Прибыль в месяц'!$B$2,'Прибыль в месяц'!$B27,IF(BF$4='Прибыль в месяц'!$D$2,'Прибыль в месяц'!$D27,IF(BF$4='Прибыль в месяц'!$F$2,'Прибыль в месяц'!$F27,IF(BF$4='Прибыль в месяц'!$H$2,'Прибыль в месяц'!$H27,0))))</f>
        <v>2000</v>
      </c>
      <c r="BG29" s="142">
        <f>IF(BG$4='Прибыль в месяц'!$B$2,'Прибыль в месяц'!$B27,IF(BG$4='Прибыль в месяц'!$D$2,'Прибыль в месяц'!$D27,IF(BG$4='Прибыль в месяц'!$F$2,'Прибыль в месяц'!$F27,IF(BG$4='Прибыль в месяц'!$H$2,'Прибыль в месяц'!$H27,0))))</f>
        <v>2000</v>
      </c>
      <c r="BH29" s="142">
        <f>IF(BH$4='Прибыль в месяц'!$B$2,'Прибыль в месяц'!$B27,IF(BH$4='Прибыль в месяц'!$D$2,'Прибыль в месяц'!$D27,IF(BH$4='Прибыль в месяц'!$F$2,'Прибыль в месяц'!$F27,IF(BH$4='Прибыль в месяц'!$H$2,'Прибыль в месяц'!$H27,0))))</f>
        <v>2000</v>
      </c>
      <c r="BI29" s="142">
        <f>IF(BI$4='Прибыль в месяц'!$B$2,'Прибыль в месяц'!$B27,IF(BI$4='Прибыль в месяц'!$D$2,'Прибыль в месяц'!$D27,IF(BI$4='Прибыль в месяц'!$F$2,'Прибыль в месяц'!$F27,IF(BI$4='Прибыль в месяц'!$H$2,'Прибыль в месяц'!$H27,0))))</f>
        <v>2000</v>
      </c>
      <c r="BJ29" s="142">
        <f>IF(BJ$4='Прибыль в месяц'!$B$2,'Прибыль в месяц'!$B27,IF(BJ$4='Прибыль в месяц'!$D$2,'Прибыль в месяц'!$D27,IF(BJ$4='Прибыль в месяц'!$F$2,'Прибыль в месяц'!$F27,IF(BJ$4='Прибыль в месяц'!$H$2,'Прибыль в месяц'!$H27,0))))</f>
        <v>2000</v>
      </c>
      <c r="BK29" s="142">
        <f>IF(BK$4='Прибыль в месяц'!$B$2,'Прибыль в месяц'!$B27,IF(BK$4='Прибыль в месяц'!$D$2,'Прибыль в месяц'!$D27,IF(BK$4='Прибыль в месяц'!$F$2,'Прибыль в месяц'!$F27,IF(BK$4='Прибыль в месяц'!$H$2,'Прибыль в месяц'!$H27,0))))</f>
        <v>2000</v>
      </c>
      <c r="BL29" s="142">
        <f>IF(BL$4='Прибыль в месяц'!$B$2,'Прибыль в месяц'!$B27,IF(BL$4='Прибыль в месяц'!$D$2,'Прибыль в месяц'!$D27,IF(BL$4='Прибыль в месяц'!$F$2,'Прибыль в месяц'!$F27,IF(BL$4='Прибыль в месяц'!$H$2,'Прибыль в месяц'!$H27,0))))</f>
        <v>2000</v>
      </c>
      <c r="BM29" s="142">
        <f>IF(BM$4='Прибыль в месяц'!$B$2,'Прибыль в месяц'!$B27,IF(BM$4='Прибыль в месяц'!$D$2,'Прибыль в месяц'!$D27,IF(BM$4='Прибыль в месяц'!$F$2,'Прибыль в месяц'!$F27,IF(BM$4='Прибыль в месяц'!$H$2,'Прибыль в месяц'!$H27,0))))</f>
        <v>2000</v>
      </c>
      <c r="BN29" s="144">
        <f t="shared" si="23"/>
        <v>24000</v>
      </c>
    </row>
    <row r="30" spans="1:66" s="108" customFormat="1" ht="15">
      <c r="A30" s="88" t="s">
        <v>138</v>
      </c>
      <c r="B30" s="97">
        <f aca="true" t="shared" si="24" ref="B30:M30">SUM(B19:B29)</f>
        <v>5781.87</v>
      </c>
      <c r="C30" s="97">
        <f t="shared" si="24"/>
        <v>5781.87</v>
      </c>
      <c r="D30" s="97">
        <f t="shared" si="24"/>
        <v>5826.06</v>
      </c>
      <c r="E30" s="97">
        <f t="shared" si="24"/>
        <v>5826.06</v>
      </c>
      <c r="F30" s="97">
        <f t="shared" si="24"/>
        <v>6936.535</v>
      </c>
      <c r="G30" s="97">
        <f t="shared" si="24"/>
        <v>6936.535</v>
      </c>
      <c r="H30" s="97">
        <f t="shared" si="24"/>
        <v>6936.535</v>
      </c>
      <c r="I30" s="97">
        <f t="shared" si="24"/>
        <v>6936.535</v>
      </c>
      <c r="J30" s="97">
        <f t="shared" si="24"/>
        <v>6936.535</v>
      </c>
      <c r="K30" s="97">
        <f t="shared" si="24"/>
        <v>6936.535</v>
      </c>
      <c r="L30" s="97">
        <f t="shared" si="24"/>
        <v>6936.535</v>
      </c>
      <c r="M30" s="97">
        <f t="shared" si="24"/>
        <v>6936.535</v>
      </c>
      <c r="N30" s="146">
        <f t="shared" si="19"/>
        <v>78708.14000000001</v>
      </c>
      <c r="O30" s="97">
        <f aca="true" t="shared" si="25" ref="O30:Z30">SUM(O19:O29)</f>
        <v>6936.535</v>
      </c>
      <c r="P30" s="97">
        <f t="shared" si="25"/>
        <v>6936.535</v>
      </c>
      <c r="Q30" s="97">
        <f t="shared" si="25"/>
        <v>6936.535</v>
      </c>
      <c r="R30" s="97">
        <f t="shared" si="25"/>
        <v>6936.535</v>
      </c>
      <c r="S30" s="97">
        <f t="shared" si="25"/>
        <v>6936.535</v>
      </c>
      <c r="T30" s="97">
        <f t="shared" si="25"/>
        <v>6936.535</v>
      </c>
      <c r="U30" s="97">
        <f t="shared" si="25"/>
        <v>6936.535</v>
      </c>
      <c r="V30" s="97">
        <f t="shared" si="25"/>
        <v>6936.535</v>
      </c>
      <c r="W30" s="97">
        <f t="shared" si="25"/>
        <v>6936.535</v>
      </c>
      <c r="X30" s="97">
        <f t="shared" si="25"/>
        <v>6936.535</v>
      </c>
      <c r="Y30" s="97">
        <f t="shared" si="25"/>
        <v>6936.535</v>
      </c>
      <c r="Z30" s="97">
        <f t="shared" si="25"/>
        <v>6936.535</v>
      </c>
      <c r="AA30" s="146">
        <f t="shared" si="20"/>
        <v>83238.42000000003</v>
      </c>
      <c r="AB30" s="97">
        <f aca="true" t="shared" si="26" ref="AB30:AM30">SUM(AB19:AB29)</f>
        <v>6936.535</v>
      </c>
      <c r="AC30" s="97">
        <f t="shared" si="26"/>
        <v>6936.535</v>
      </c>
      <c r="AD30" s="97">
        <f t="shared" si="26"/>
        <v>6936.535</v>
      </c>
      <c r="AE30" s="97">
        <f t="shared" si="26"/>
        <v>6936.535</v>
      </c>
      <c r="AF30" s="97">
        <f t="shared" si="26"/>
        <v>6936.535</v>
      </c>
      <c r="AG30" s="97">
        <f t="shared" si="26"/>
        <v>6936.535</v>
      </c>
      <c r="AH30" s="97">
        <f t="shared" si="26"/>
        <v>6936.535</v>
      </c>
      <c r="AI30" s="97">
        <f t="shared" si="26"/>
        <v>6936.535</v>
      </c>
      <c r="AJ30" s="97">
        <f t="shared" si="26"/>
        <v>6936.535</v>
      </c>
      <c r="AK30" s="97">
        <f t="shared" si="26"/>
        <v>6936.535</v>
      </c>
      <c r="AL30" s="97">
        <f t="shared" si="26"/>
        <v>6936.535</v>
      </c>
      <c r="AM30" s="97">
        <f t="shared" si="26"/>
        <v>6936.535</v>
      </c>
      <c r="AN30" s="146">
        <f t="shared" si="21"/>
        <v>83238.42000000003</v>
      </c>
      <c r="AO30" s="97">
        <f aca="true" t="shared" si="27" ref="AO30:AZ30">SUM(AO19:AO29)</f>
        <v>6936.535</v>
      </c>
      <c r="AP30" s="97">
        <f t="shared" si="27"/>
        <v>6936.535</v>
      </c>
      <c r="AQ30" s="97">
        <f t="shared" si="27"/>
        <v>6936.535</v>
      </c>
      <c r="AR30" s="97">
        <f t="shared" si="27"/>
        <v>6936.535</v>
      </c>
      <c r="AS30" s="97">
        <f t="shared" si="27"/>
        <v>6936.535</v>
      </c>
      <c r="AT30" s="97">
        <f t="shared" si="27"/>
        <v>6936.535</v>
      </c>
      <c r="AU30" s="97">
        <f t="shared" si="27"/>
        <v>6936.535</v>
      </c>
      <c r="AV30" s="97">
        <f t="shared" si="27"/>
        <v>6936.535</v>
      </c>
      <c r="AW30" s="97">
        <f t="shared" si="27"/>
        <v>6936.535</v>
      </c>
      <c r="AX30" s="97">
        <f t="shared" si="27"/>
        <v>6936.535</v>
      </c>
      <c r="AY30" s="97">
        <f t="shared" si="27"/>
        <v>6936.535</v>
      </c>
      <c r="AZ30" s="97">
        <f t="shared" si="27"/>
        <v>6936.535</v>
      </c>
      <c r="BA30" s="146">
        <f t="shared" si="22"/>
        <v>83238.42000000003</v>
      </c>
      <c r="BB30" s="97">
        <f aca="true" t="shared" si="28" ref="BB30:BM30">SUM(BB19:BB29)</f>
        <v>6936.535</v>
      </c>
      <c r="BC30" s="97">
        <f t="shared" si="28"/>
        <v>6936.535</v>
      </c>
      <c r="BD30" s="97">
        <f t="shared" si="28"/>
        <v>6936.535</v>
      </c>
      <c r="BE30" s="97">
        <f t="shared" si="28"/>
        <v>6936.535</v>
      </c>
      <c r="BF30" s="97">
        <f t="shared" si="28"/>
        <v>6936.535</v>
      </c>
      <c r="BG30" s="97">
        <f t="shared" si="28"/>
        <v>6936.535</v>
      </c>
      <c r="BH30" s="97">
        <f t="shared" si="28"/>
        <v>6936.535</v>
      </c>
      <c r="BI30" s="97">
        <f t="shared" si="28"/>
        <v>6936.535</v>
      </c>
      <c r="BJ30" s="97">
        <f t="shared" si="28"/>
        <v>6936.535</v>
      </c>
      <c r="BK30" s="97">
        <f t="shared" si="28"/>
        <v>6936.535</v>
      </c>
      <c r="BL30" s="97">
        <f t="shared" si="28"/>
        <v>6936.535</v>
      </c>
      <c r="BM30" s="97">
        <f t="shared" si="28"/>
        <v>6936.535</v>
      </c>
      <c r="BN30" s="146">
        <f t="shared" si="23"/>
        <v>83238.42000000003</v>
      </c>
    </row>
    <row r="31" spans="1:66" s="108" customFormat="1" ht="15">
      <c r="A31" s="147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48"/>
      <c r="N31" s="149"/>
      <c r="O31" s="150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49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49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49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49"/>
    </row>
    <row r="32" spans="1:66" s="108" customFormat="1" ht="15">
      <c r="A32" s="88" t="s">
        <v>140</v>
      </c>
      <c r="B32" s="97">
        <f aca="true" t="shared" si="29" ref="B32:M32">B17+B30</f>
        <v>10547.5172</v>
      </c>
      <c r="C32" s="97">
        <f t="shared" si="29"/>
        <v>10547.5172</v>
      </c>
      <c r="D32" s="97">
        <f t="shared" si="29"/>
        <v>12974.5308</v>
      </c>
      <c r="E32" s="97">
        <f t="shared" si="29"/>
        <v>12974.5308</v>
      </c>
      <c r="F32" s="97">
        <f t="shared" si="29"/>
        <v>20042.0648</v>
      </c>
      <c r="G32" s="97">
        <f t="shared" si="29"/>
        <v>20042.0648</v>
      </c>
      <c r="H32" s="97">
        <f t="shared" si="29"/>
        <v>20042.0648</v>
      </c>
      <c r="I32" s="97">
        <f t="shared" si="29"/>
        <v>20042.0648</v>
      </c>
      <c r="J32" s="97">
        <f t="shared" si="29"/>
        <v>20042.0648</v>
      </c>
      <c r="K32" s="97">
        <f t="shared" si="29"/>
        <v>20042.0648</v>
      </c>
      <c r="L32" s="97">
        <f t="shared" si="29"/>
        <v>20042.0648</v>
      </c>
      <c r="M32" s="151">
        <f t="shared" si="29"/>
        <v>20042.0648</v>
      </c>
      <c r="N32" s="146">
        <f>SUM(B32:M32)</f>
        <v>207380.61439999996</v>
      </c>
      <c r="O32" s="152">
        <f aca="true" t="shared" si="30" ref="O32:Z32">O17+O30</f>
        <v>20042.0648</v>
      </c>
      <c r="P32" s="97">
        <f t="shared" si="30"/>
        <v>20042.0648</v>
      </c>
      <c r="Q32" s="97">
        <f t="shared" si="30"/>
        <v>20042.0648</v>
      </c>
      <c r="R32" s="97">
        <f t="shared" si="30"/>
        <v>20042.0648</v>
      </c>
      <c r="S32" s="97">
        <f t="shared" si="30"/>
        <v>20042.0648</v>
      </c>
      <c r="T32" s="97">
        <f t="shared" si="30"/>
        <v>20042.0648</v>
      </c>
      <c r="U32" s="97">
        <f t="shared" si="30"/>
        <v>20042.0648</v>
      </c>
      <c r="V32" s="97">
        <f t="shared" si="30"/>
        <v>20042.0648</v>
      </c>
      <c r="W32" s="97">
        <f t="shared" si="30"/>
        <v>20042.0648</v>
      </c>
      <c r="X32" s="97">
        <f t="shared" si="30"/>
        <v>20042.0648</v>
      </c>
      <c r="Y32" s="97">
        <f t="shared" si="30"/>
        <v>20042.0648</v>
      </c>
      <c r="Z32" s="97">
        <f t="shared" si="30"/>
        <v>20042.0648</v>
      </c>
      <c r="AA32" s="146">
        <f>SUM(O32:Z32)</f>
        <v>240504.77759999994</v>
      </c>
      <c r="AB32" s="97">
        <f aca="true" t="shared" si="31" ref="AB32:AM32">AB17+AB30</f>
        <v>20042.0648</v>
      </c>
      <c r="AC32" s="97">
        <f t="shared" si="31"/>
        <v>20042.0648</v>
      </c>
      <c r="AD32" s="97">
        <f t="shared" si="31"/>
        <v>20042.0648</v>
      </c>
      <c r="AE32" s="97">
        <f t="shared" si="31"/>
        <v>20042.0648</v>
      </c>
      <c r="AF32" s="97">
        <f t="shared" si="31"/>
        <v>20042.0648</v>
      </c>
      <c r="AG32" s="97">
        <f t="shared" si="31"/>
        <v>20042.0648</v>
      </c>
      <c r="AH32" s="97">
        <f t="shared" si="31"/>
        <v>20042.0648</v>
      </c>
      <c r="AI32" s="97">
        <f t="shared" si="31"/>
        <v>20042.0648</v>
      </c>
      <c r="AJ32" s="97">
        <f t="shared" si="31"/>
        <v>20042.0648</v>
      </c>
      <c r="AK32" s="97">
        <f t="shared" si="31"/>
        <v>20042.0648</v>
      </c>
      <c r="AL32" s="97">
        <f t="shared" si="31"/>
        <v>20042.0648</v>
      </c>
      <c r="AM32" s="97">
        <f t="shared" si="31"/>
        <v>20042.0648</v>
      </c>
      <c r="AN32" s="146">
        <f>SUM(AB32:AM32)</f>
        <v>240504.77759999994</v>
      </c>
      <c r="AO32" s="97">
        <f aca="true" t="shared" si="32" ref="AO32:AZ32">AO17+AO30</f>
        <v>20042.0648</v>
      </c>
      <c r="AP32" s="97">
        <f t="shared" si="32"/>
        <v>20042.0648</v>
      </c>
      <c r="AQ32" s="97">
        <f t="shared" si="32"/>
        <v>20042.0648</v>
      </c>
      <c r="AR32" s="97">
        <f t="shared" si="32"/>
        <v>20042.0648</v>
      </c>
      <c r="AS32" s="97">
        <f t="shared" si="32"/>
        <v>20042.0648</v>
      </c>
      <c r="AT32" s="97">
        <f t="shared" si="32"/>
        <v>20042.0648</v>
      </c>
      <c r="AU32" s="97">
        <f t="shared" si="32"/>
        <v>20042.0648</v>
      </c>
      <c r="AV32" s="97">
        <f t="shared" si="32"/>
        <v>20042.0648</v>
      </c>
      <c r="AW32" s="97">
        <f t="shared" si="32"/>
        <v>20042.0648</v>
      </c>
      <c r="AX32" s="97">
        <f t="shared" si="32"/>
        <v>20042.0648</v>
      </c>
      <c r="AY32" s="97">
        <f t="shared" si="32"/>
        <v>20042.0648</v>
      </c>
      <c r="AZ32" s="97">
        <f t="shared" si="32"/>
        <v>20042.0648</v>
      </c>
      <c r="BA32" s="146">
        <f>SUM(AO32:AZ32)</f>
        <v>240504.77759999994</v>
      </c>
      <c r="BB32" s="97">
        <f aca="true" t="shared" si="33" ref="BB32:BM32">BB17+BB30</f>
        <v>20042.0648</v>
      </c>
      <c r="BC32" s="97">
        <f t="shared" si="33"/>
        <v>20042.0648</v>
      </c>
      <c r="BD32" s="97">
        <f t="shared" si="33"/>
        <v>20042.0648</v>
      </c>
      <c r="BE32" s="97">
        <f t="shared" si="33"/>
        <v>20042.0648</v>
      </c>
      <c r="BF32" s="97">
        <f t="shared" si="33"/>
        <v>20042.0648</v>
      </c>
      <c r="BG32" s="97">
        <f t="shared" si="33"/>
        <v>20042.0648</v>
      </c>
      <c r="BH32" s="97">
        <f t="shared" si="33"/>
        <v>20042.0648</v>
      </c>
      <c r="BI32" s="97">
        <f t="shared" si="33"/>
        <v>20042.0648</v>
      </c>
      <c r="BJ32" s="97">
        <f t="shared" si="33"/>
        <v>20042.0648</v>
      </c>
      <c r="BK32" s="97">
        <f t="shared" si="33"/>
        <v>20042.0648</v>
      </c>
      <c r="BL32" s="97">
        <f t="shared" si="33"/>
        <v>20042.0648</v>
      </c>
      <c r="BM32" s="97">
        <f t="shared" si="33"/>
        <v>20042.0648</v>
      </c>
      <c r="BN32" s="146">
        <f>SUM(BB32:BM32)</f>
        <v>240504.77759999994</v>
      </c>
    </row>
    <row r="33" spans="1:66" s="108" customFormat="1" ht="15">
      <c r="A33" s="147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48"/>
      <c r="N33" s="149"/>
      <c r="O33" s="150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49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49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49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49"/>
    </row>
    <row r="34" spans="1:66" s="108" customFormat="1" ht="15">
      <c r="A34" s="88" t="s">
        <v>181</v>
      </c>
      <c r="B34" s="153">
        <f aca="true" t="shared" si="34" ref="B34:M34">B9-B17-B30</f>
        <v>7128.482800000001</v>
      </c>
      <c r="C34" s="153">
        <f t="shared" si="34"/>
        <v>7128.482800000001</v>
      </c>
      <c r="D34" s="153">
        <f t="shared" si="34"/>
        <v>13539.4692</v>
      </c>
      <c r="E34" s="153">
        <f t="shared" si="34"/>
        <v>13539.4692</v>
      </c>
      <c r="F34" s="153">
        <f t="shared" si="34"/>
        <v>28566.935199999996</v>
      </c>
      <c r="G34" s="153">
        <f t="shared" si="34"/>
        <v>28566.935199999996</v>
      </c>
      <c r="H34" s="153">
        <f t="shared" si="34"/>
        <v>28566.935199999996</v>
      </c>
      <c r="I34" s="153">
        <f t="shared" si="34"/>
        <v>28566.935199999996</v>
      </c>
      <c r="J34" s="153">
        <f t="shared" si="34"/>
        <v>28566.935199999996</v>
      </c>
      <c r="K34" s="153">
        <f t="shared" si="34"/>
        <v>28566.935199999996</v>
      </c>
      <c r="L34" s="153">
        <f t="shared" si="34"/>
        <v>28566.935199999996</v>
      </c>
      <c r="M34" s="154">
        <f t="shared" si="34"/>
        <v>28566.935199999996</v>
      </c>
      <c r="N34" s="155">
        <f>SUM(B34:M34)</f>
        <v>269871.3856</v>
      </c>
      <c r="O34" s="156">
        <f aca="true" t="shared" si="35" ref="O34:Z34">O9-O17-O30</f>
        <v>28566.935199999996</v>
      </c>
      <c r="P34" s="153">
        <f t="shared" si="35"/>
        <v>28566.935199999996</v>
      </c>
      <c r="Q34" s="153">
        <f t="shared" si="35"/>
        <v>28566.935199999996</v>
      </c>
      <c r="R34" s="153">
        <f t="shared" si="35"/>
        <v>28566.935199999996</v>
      </c>
      <c r="S34" s="153">
        <f t="shared" si="35"/>
        <v>28566.935199999996</v>
      </c>
      <c r="T34" s="153">
        <f t="shared" si="35"/>
        <v>28566.935199999996</v>
      </c>
      <c r="U34" s="153">
        <f t="shared" si="35"/>
        <v>28566.935199999996</v>
      </c>
      <c r="V34" s="153">
        <f t="shared" si="35"/>
        <v>28566.935199999996</v>
      </c>
      <c r="W34" s="153">
        <f t="shared" si="35"/>
        <v>28566.935199999996</v>
      </c>
      <c r="X34" s="153">
        <f t="shared" si="35"/>
        <v>28566.935199999996</v>
      </c>
      <c r="Y34" s="153">
        <f t="shared" si="35"/>
        <v>28566.935199999996</v>
      </c>
      <c r="Z34" s="153">
        <f t="shared" si="35"/>
        <v>28566.935199999996</v>
      </c>
      <c r="AA34" s="157">
        <f>SUM(O34:Z34)</f>
        <v>342803.2224</v>
      </c>
      <c r="AB34" s="153">
        <f aca="true" t="shared" si="36" ref="AB34:AM34">AB9-AB17-AB30</f>
        <v>28566.935199999996</v>
      </c>
      <c r="AC34" s="153">
        <f t="shared" si="36"/>
        <v>28566.935199999996</v>
      </c>
      <c r="AD34" s="153">
        <f t="shared" si="36"/>
        <v>28566.935199999996</v>
      </c>
      <c r="AE34" s="153">
        <f t="shared" si="36"/>
        <v>28566.935199999996</v>
      </c>
      <c r="AF34" s="153">
        <f t="shared" si="36"/>
        <v>28566.935199999996</v>
      </c>
      <c r="AG34" s="153">
        <f t="shared" si="36"/>
        <v>28566.935199999996</v>
      </c>
      <c r="AH34" s="153">
        <f t="shared" si="36"/>
        <v>28566.935199999996</v>
      </c>
      <c r="AI34" s="153">
        <f t="shared" si="36"/>
        <v>28566.935199999996</v>
      </c>
      <c r="AJ34" s="153">
        <f t="shared" si="36"/>
        <v>28566.935199999996</v>
      </c>
      <c r="AK34" s="153">
        <f t="shared" si="36"/>
        <v>28566.935199999996</v>
      </c>
      <c r="AL34" s="153">
        <f t="shared" si="36"/>
        <v>28566.935199999996</v>
      </c>
      <c r="AM34" s="153">
        <f t="shared" si="36"/>
        <v>28566.935199999996</v>
      </c>
      <c r="AN34" s="157">
        <f>SUM(AB34:AM34)</f>
        <v>342803.2224</v>
      </c>
      <c r="AO34" s="153">
        <f aca="true" t="shared" si="37" ref="AO34:AZ34">AO9-AO17-AO30</f>
        <v>28566.935199999996</v>
      </c>
      <c r="AP34" s="153">
        <f t="shared" si="37"/>
        <v>28566.935199999996</v>
      </c>
      <c r="AQ34" s="153">
        <f t="shared" si="37"/>
        <v>28566.935199999996</v>
      </c>
      <c r="AR34" s="153">
        <f t="shared" si="37"/>
        <v>28566.935199999996</v>
      </c>
      <c r="AS34" s="153">
        <f t="shared" si="37"/>
        <v>28566.935199999996</v>
      </c>
      <c r="AT34" s="153">
        <f t="shared" si="37"/>
        <v>28566.935199999996</v>
      </c>
      <c r="AU34" s="153">
        <f t="shared" si="37"/>
        <v>28566.935199999996</v>
      </c>
      <c r="AV34" s="153">
        <f t="shared" si="37"/>
        <v>28566.935199999996</v>
      </c>
      <c r="AW34" s="153">
        <f t="shared" si="37"/>
        <v>28566.935199999996</v>
      </c>
      <c r="AX34" s="153">
        <f t="shared" si="37"/>
        <v>28566.935199999996</v>
      </c>
      <c r="AY34" s="153">
        <f t="shared" si="37"/>
        <v>28566.935199999996</v>
      </c>
      <c r="AZ34" s="153">
        <f t="shared" si="37"/>
        <v>28566.935199999996</v>
      </c>
      <c r="BA34" s="157">
        <f>SUM(AO34:AZ34)</f>
        <v>342803.2224</v>
      </c>
      <c r="BB34" s="153">
        <f aca="true" t="shared" si="38" ref="BB34:BM34">BB9-BB17-BB30</f>
        <v>28566.935199999996</v>
      </c>
      <c r="BC34" s="153">
        <f t="shared" si="38"/>
        <v>28566.935199999996</v>
      </c>
      <c r="BD34" s="153">
        <f t="shared" si="38"/>
        <v>28566.935199999996</v>
      </c>
      <c r="BE34" s="153">
        <f t="shared" si="38"/>
        <v>28566.935199999996</v>
      </c>
      <c r="BF34" s="153">
        <f t="shared" si="38"/>
        <v>28566.935199999996</v>
      </c>
      <c r="BG34" s="153">
        <f t="shared" si="38"/>
        <v>28566.935199999996</v>
      </c>
      <c r="BH34" s="153">
        <f t="shared" si="38"/>
        <v>28566.935199999996</v>
      </c>
      <c r="BI34" s="153">
        <f t="shared" si="38"/>
        <v>28566.935199999996</v>
      </c>
      <c r="BJ34" s="153">
        <f t="shared" si="38"/>
        <v>28566.935199999996</v>
      </c>
      <c r="BK34" s="153">
        <f t="shared" si="38"/>
        <v>28566.935199999996</v>
      </c>
      <c r="BL34" s="153">
        <f t="shared" si="38"/>
        <v>28566.935199999996</v>
      </c>
      <c r="BM34" s="153">
        <f t="shared" si="38"/>
        <v>28566.935199999996</v>
      </c>
      <c r="BN34" s="157">
        <f>SUM(BB34:BM34)</f>
        <v>342803.2224</v>
      </c>
    </row>
    <row r="35" spans="14:66" ht="12.75">
      <c r="N35" s="158"/>
      <c r="AA35" s="158"/>
      <c r="AN35" s="158"/>
      <c r="BA35" s="158"/>
      <c r="BN35" s="158"/>
    </row>
    <row r="36" spans="1:66" ht="25.5">
      <c r="A36" s="159" t="s">
        <v>182</v>
      </c>
      <c r="B36" s="160">
        <f>B34</f>
        <v>7128.482800000001</v>
      </c>
      <c r="C36" s="160">
        <f aca="true" t="shared" si="39" ref="C36:M36">B36+C34</f>
        <v>14256.965600000001</v>
      </c>
      <c r="D36" s="160">
        <f t="shared" si="39"/>
        <v>27796.434800000003</v>
      </c>
      <c r="E36" s="160">
        <f t="shared" si="39"/>
        <v>41335.904</v>
      </c>
      <c r="F36" s="160">
        <f t="shared" si="39"/>
        <v>69902.8392</v>
      </c>
      <c r="G36" s="160">
        <f t="shared" si="39"/>
        <v>98469.7744</v>
      </c>
      <c r="H36" s="160">
        <f t="shared" si="39"/>
        <v>127036.70959999999</v>
      </c>
      <c r="I36" s="160">
        <f t="shared" si="39"/>
        <v>155603.64479999998</v>
      </c>
      <c r="J36" s="160">
        <f t="shared" si="39"/>
        <v>184170.58</v>
      </c>
      <c r="K36" s="160">
        <f t="shared" si="39"/>
        <v>212737.5152</v>
      </c>
      <c r="L36" s="160">
        <f t="shared" si="39"/>
        <v>241304.4504</v>
      </c>
      <c r="M36" s="161">
        <f t="shared" si="39"/>
        <v>269871.3856</v>
      </c>
      <c r="N36" s="162"/>
      <c r="O36" s="160">
        <f>M36+O34</f>
        <v>298438.3208</v>
      </c>
      <c r="P36" s="160">
        <f aca="true" t="shared" si="40" ref="P36:Z36">O36+P34</f>
        <v>327005.256</v>
      </c>
      <c r="Q36" s="160">
        <f t="shared" si="40"/>
        <v>355572.1912</v>
      </c>
      <c r="R36" s="160">
        <f t="shared" si="40"/>
        <v>384139.1264</v>
      </c>
      <c r="S36" s="160">
        <f t="shared" si="40"/>
        <v>412706.0616</v>
      </c>
      <c r="T36" s="160">
        <f t="shared" si="40"/>
        <v>441272.9968</v>
      </c>
      <c r="U36" s="160">
        <f t="shared" si="40"/>
        <v>469839.93200000003</v>
      </c>
      <c r="V36" s="160">
        <f t="shared" si="40"/>
        <v>498406.86720000004</v>
      </c>
      <c r="W36" s="160">
        <f t="shared" si="40"/>
        <v>526973.8024</v>
      </c>
      <c r="X36" s="160">
        <f t="shared" si="40"/>
        <v>555540.7376</v>
      </c>
      <c r="Y36" s="160">
        <f t="shared" si="40"/>
        <v>584107.6728</v>
      </c>
      <c r="Z36" s="161">
        <f t="shared" si="40"/>
        <v>612674.6079999999</v>
      </c>
      <c r="AA36" s="162"/>
      <c r="AB36" s="160">
        <f>Z36+AB34</f>
        <v>641241.5431999998</v>
      </c>
      <c r="AC36" s="160">
        <f aca="true" t="shared" si="41" ref="AC36:AM36">AB36+AC34</f>
        <v>669808.4783999998</v>
      </c>
      <c r="AD36" s="160">
        <f t="shared" si="41"/>
        <v>698375.4135999997</v>
      </c>
      <c r="AE36" s="160">
        <f t="shared" si="41"/>
        <v>726942.3487999997</v>
      </c>
      <c r="AF36" s="160">
        <f t="shared" si="41"/>
        <v>755509.2839999996</v>
      </c>
      <c r="AG36" s="160">
        <f t="shared" si="41"/>
        <v>784076.2191999996</v>
      </c>
      <c r="AH36" s="160">
        <f t="shared" si="41"/>
        <v>812643.1543999995</v>
      </c>
      <c r="AI36" s="160">
        <f t="shared" si="41"/>
        <v>841210.0895999995</v>
      </c>
      <c r="AJ36" s="160">
        <f t="shared" si="41"/>
        <v>869777.0247999994</v>
      </c>
      <c r="AK36" s="160">
        <f t="shared" si="41"/>
        <v>898343.9599999994</v>
      </c>
      <c r="AL36" s="160">
        <f t="shared" si="41"/>
        <v>926910.8951999993</v>
      </c>
      <c r="AM36" s="160">
        <f t="shared" si="41"/>
        <v>955477.8303999993</v>
      </c>
      <c r="AN36" s="162"/>
      <c r="AO36" s="160">
        <f>AM36+AO34</f>
        <v>984044.7655999992</v>
      </c>
      <c r="AP36" s="160">
        <f aca="true" t="shared" si="42" ref="AP36:AZ36">AO36+AP34</f>
        <v>1012611.7007999992</v>
      </c>
      <c r="AQ36" s="160">
        <f t="shared" si="42"/>
        <v>1041178.6359999991</v>
      </c>
      <c r="AR36" s="160">
        <f t="shared" si="42"/>
        <v>1069745.5711999992</v>
      </c>
      <c r="AS36" s="160">
        <f t="shared" si="42"/>
        <v>1098312.5063999991</v>
      </c>
      <c r="AT36" s="160">
        <f t="shared" si="42"/>
        <v>1126879.441599999</v>
      </c>
      <c r="AU36" s="160">
        <f t="shared" si="42"/>
        <v>1155446.376799999</v>
      </c>
      <c r="AV36" s="160">
        <f t="shared" si="42"/>
        <v>1184013.311999999</v>
      </c>
      <c r="AW36" s="160">
        <f t="shared" si="42"/>
        <v>1212580.247199999</v>
      </c>
      <c r="AX36" s="160">
        <f t="shared" si="42"/>
        <v>1241147.182399999</v>
      </c>
      <c r="AY36" s="160">
        <f t="shared" si="42"/>
        <v>1269714.1175999988</v>
      </c>
      <c r="AZ36" s="160">
        <f t="shared" si="42"/>
        <v>1298281.0527999988</v>
      </c>
      <c r="BA36" s="162"/>
      <c r="BB36" s="160">
        <f>AZ36+BB34</f>
        <v>1326847.9879999987</v>
      </c>
      <c r="BC36" s="160">
        <f aca="true" t="shared" si="43" ref="BC36:BM36">BB36+BC34</f>
        <v>1355414.9231999987</v>
      </c>
      <c r="BD36" s="160">
        <f t="shared" si="43"/>
        <v>1383981.8583999986</v>
      </c>
      <c r="BE36" s="160">
        <f t="shared" si="43"/>
        <v>1412548.7935999986</v>
      </c>
      <c r="BF36" s="160">
        <f t="shared" si="43"/>
        <v>1441115.7287999985</v>
      </c>
      <c r="BG36" s="160">
        <f t="shared" si="43"/>
        <v>1469682.6639999985</v>
      </c>
      <c r="BH36" s="160">
        <f t="shared" si="43"/>
        <v>1498249.5991999984</v>
      </c>
      <c r="BI36" s="160">
        <f t="shared" si="43"/>
        <v>1526816.5343999984</v>
      </c>
      <c r="BJ36" s="160">
        <f t="shared" si="43"/>
        <v>1555383.4695999983</v>
      </c>
      <c r="BK36" s="160">
        <f t="shared" si="43"/>
        <v>1583950.4047999983</v>
      </c>
      <c r="BL36" s="160">
        <f t="shared" si="43"/>
        <v>1612517.3399999982</v>
      </c>
      <c r="BM36" s="160">
        <f t="shared" si="43"/>
        <v>1641084.2751999982</v>
      </c>
      <c r="BN36" s="162"/>
    </row>
    <row r="37" spans="1:66" ht="15.75">
      <c r="A37" s="163"/>
      <c r="B37" s="108"/>
      <c r="C37" s="108"/>
      <c r="D37" s="108"/>
      <c r="E37" s="108"/>
      <c r="F37" s="108"/>
      <c r="G37" s="108"/>
      <c r="H37" s="108"/>
      <c r="I37" s="108"/>
      <c r="J37" s="108"/>
      <c r="K37" s="109"/>
      <c r="L37" s="108"/>
      <c r="M37" s="108"/>
      <c r="N37" s="158"/>
      <c r="O37" s="108"/>
      <c r="P37" s="108"/>
      <c r="Q37" s="108"/>
      <c r="R37" s="108"/>
      <c r="S37" s="108"/>
      <c r="T37" s="108"/>
      <c r="U37" s="108"/>
      <c r="V37" s="108"/>
      <c r="W37" s="108"/>
      <c r="X37" s="109"/>
      <c r="Y37" s="108"/>
      <c r="Z37" s="108"/>
      <c r="AA37" s="15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9"/>
      <c r="AL37" s="108"/>
      <c r="AM37" s="108"/>
      <c r="AN37" s="15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9"/>
      <c r="AY37" s="108"/>
      <c r="AZ37" s="108"/>
      <c r="BA37" s="15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9"/>
      <c r="BL37" s="108"/>
      <c r="BM37" s="108"/>
      <c r="BN37" s="158"/>
    </row>
    <row r="38" spans="1:66" ht="31.5">
      <c r="A38" s="164" t="s">
        <v>183</v>
      </c>
      <c r="B38" s="160">
        <f>-Инвестиции!C11</f>
        <v>-287760</v>
      </c>
      <c r="C38" s="165"/>
      <c r="D38" s="166"/>
      <c r="E38" s="166"/>
      <c r="F38" s="166"/>
      <c r="G38" s="166"/>
      <c r="H38" s="166"/>
      <c r="I38" s="166"/>
      <c r="J38" s="166"/>
      <c r="K38" s="166"/>
      <c r="L38" s="166"/>
      <c r="M38" s="167"/>
      <c r="N38" s="15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7"/>
      <c r="AA38" s="158"/>
      <c r="AB38" s="168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7"/>
      <c r="AN38" s="158"/>
      <c r="AO38" s="168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7"/>
      <c r="BA38" s="158"/>
      <c r="BB38" s="168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7"/>
      <c r="BN38" s="158"/>
    </row>
    <row r="39" spans="1:66" ht="15.75">
      <c r="A39" s="163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08"/>
      <c r="M39" s="108"/>
      <c r="N39" s="158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08"/>
      <c r="Z39" s="108"/>
      <c r="AA39" s="158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08"/>
      <c r="AM39" s="108"/>
      <c r="AN39" s="158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08"/>
      <c r="AZ39" s="108"/>
      <c r="BA39" s="158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08"/>
      <c r="BM39" s="108"/>
      <c r="BN39" s="158"/>
    </row>
    <row r="40" spans="1:66" ht="63">
      <c r="A40" s="170" t="s">
        <v>184</v>
      </c>
      <c r="B40" s="160">
        <f>B38+B34</f>
        <v>-280631.5172</v>
      </c>
      <c r="C40" s="160">
        <f aca="true" t="shared" si="44" ref="C40:M40">B40+C34</f>
        <v>-273503.0344</v>
      </c>
      <c r="D40" s="160">
        <f t="shared" si="44"/>
        <v>-259963.5652</v>
      </c>
      <c r="E40" s="160">
        <f t="shared" si="44"/>
        <v>-246424.09600000002</v>
      </c>
      <c r="F40" s="160">
        <f t="shared" si="44"/>
        <v>-217857.1608</v>
      </c>
      <c r="G40" s="160">
        <f t="shared" si="44"/>
        <v>-189290.2256</v>
      </c>
      <c r="H40" s="160">
        <f t="shared" si="44"/>
        <v>-160723.2904</v>
      </c>
      <c r="I40" s="160">
        <f t="shared" si="44"/>
        <v>-132156.3552</v>
      </c>
      <c r="J40" s="160">
        <f t="shared" si="44"/>
        <v>-103589.42</v>
      </c>
      <c r="K40" s="160">
        <f t="shared" si="44"/>
        <v>-75022.4848</v>
      </c>
      <c r="L40" s="160">
        <f t="shared" si="44"/>
        <v>-46455.54960000001</v>
      </c>
      <c r="M40" s="161">
        <f t="shared" si="44"/>
        <v>-17888.614400000017</v>
      </c>
      <c r="N40" s="171">
        <f>M40</f>
        <v>-17888.614400000017</v>
      </c>
      <c r="O40" s="160">
        <f>M40+O34</f>
        <v>10678.32079999998</v>
      </c>
      <c r="P40" s="160">
        <f aca="true" t="shared" si="45" ref="P40:Z40">O40+P34</f>
        <v>39245.25599999998</v>
      </c>
      <c r="Q40" s="160">
        <f t="shared" si="45"/>
        <v>67812.19119999997</v>
      </c>
      <c r="R40" s="160">
        <f t="shared" si="45"/>
        <v>96379.12639999996</v>
      </c>
      <c r="S40" s="160">
        <f t="shared" si="45"/>
        <v>124946.06159999996</v>
      </c>
      <c r="T40" s="160">
        <f t="shared" si="45"/>
        <v>153512.99679999996</v>
      </c>
      <c r="U40" s="160">
        <f t="shared" si="45"/>
        <v>182079.93199999997</v>
      </c>
      <c r="V40" s="160">
        <f t="shared" si="45"/>
        <v>210646.86719999998</v>
      </c>
      <c r="W40" s="160">
        <f t="shared" si="45"/>
        <v>239213.8024</v>
      </c>
      <c r="X40" s="160">
        <f t="shared" si="45"/>
        <v>267780.7376</v>
      </c>
      <c r="Y40" s="160">
        <f t="shared" si="45"/>
        <v>296347.6728</v>
      </c>
      <c r="Z40" s="161">
        <f t="shared" si="45"/>
        <v>324914.608</v>
      </c>
      <c r="AA40" s="171">
        <f>Z40</f>
        <v>324914.608</v>
      </c>
      <c r="AB40" s="160">
        <f aca="true" t="shared" si="46" ref="AB40:AM40">AA40+AB34</f>
        <v>353481.5432</v>
      </c>
      <c r="AC40" s="160">
        <f t="shared" si="46"/>
        <v>382048.4784</v>
      </c>
      <c r="AD40" s="160">
        <f t="shared" si="46"/>
        <v>410615.4136</v>
      </c>
      <c r="AE40" s="160">
        <f t="shared" si="46"/>
        <v>439182.34880000004</v>
      </c>
      <c r="AF40" s="160">
        <f t="shared" si="46"/>
        <v>467749.28400000004</v>
      </c>
      <c r="AG40" s="160">
        <f t="shared" si="46"/>
        <v>496316.21920000005</v>
      </c>
      <c r="AH40" s="160">
        <f t="shared" si="46"/>
        <v>524883.1544</v>
      </c>
      <c r="AI40" s="160">
        <f t="shared" si="46"/>
        <v>553450.0896</v>
      </c>
      <c r="AJ40" s="160">
        <f t="shared" si="46"/>
        <v>582017.0247999999</v>
      </c>
      <c r="AK40" s="160">
        <f t="shared" si="46"/>
        <v>610583.9599999998</v>
      </c>
      <c r="AL40" s="160">
        <f t="shared" si="46"/>
        <v>639150.8951999998</v>
      </c>
      <c r="AM40" s="160">
        <f t="shared" si="46"/>
        <v>667717.8303999997</v>
      </c>
      <c r="AN40" s="171">
        <f>AM40</f>
        <v>667717.8303999997</v>
      </c>
      <c r="AO40" s="160">
        <f aca="true" t="shared" si="47" ref="AO40:AZ40">AN40+AO34</f>
        <v>696284.7655999997</v>
      </c>
      <c r="AP40" s="160">
        <f t="shared" si="47"/>
        <v>724851.7007999996</v>
      </c>
      <c r="AQ40" s="160">
        <f t="shared" si="47"/>
        <v>753418.6359999996</v>
      </c>
      <c r="AR40" s="160">
        <f t="shared" si="47"/>
        <v>781985.5711999995</v>
      </c>
      <c r="AS40" s="160">
        <f t="shared" si="47"/>
        <v>810552.5063999995</v>
      </c>
      <c r="AT40" s="160">
        <f t="shared" si="47"/>
        <v>839119.4415999994</v>
      </c>
      <c r="AU40" s="160">
        <f t="shared" si="47"/>
        <v>867686.3767999994</v>
      </c>
      <c r="AV40" s="160">
        <f t="shared" si="47"/>
        <v>896253.3119999993</v>
      </c>
      <c r="AW40" s="160">
        <f t="shared" si="47"/>
        <v>924820.2471999993</v>
      </c>
      <c r="AX40" s="160">
        <f t="shared" si="47"/>
        <v>953387.1823999992</v>
      </c>
      <c r="AY40" s="160">
        <f t="shared" si="47"/>
        <v>981954.1175999992</v>
      </c>
      <c r="AZ40" s="160">
        <f t="shared" si="47"/>
        <v>1010521.0527999991</v>
      </c>
      <c r="BA40" s="171">
        <f>AZ40</f>
        <v>1010521.0527999991</v>
      </c>
      <c r="BB40" s="160">
        <f aca="true" t="shared" si="48" ref="BB40:BM40">BA40+BB34</f>
        <v>1039087.9879999991</v>
      </c>
      <c r="BC40" s="160">
        <f t="shared" si="48"/>
        <v>1067654.9231999991</v>
      </c>
      <c r="BD40" s="160">
        <f t="shared" si="48"/>
        <v>1096221.858399999</v>
      </c>
      <c r="BE40" s="160">
        <f t="shared" si="48"/>
        <v>1124788.793599999</v>
      </c>
      <c r="BF40" s="160">
        <f t="shared" si="48"/>
        <v>1153355.728799999</v>
      </c>
      <c r="BG40" s="160">
        <f t="shared" si="48"/>
        <v>1181922.663999999</v>
      </c>
      <c r="BH40" s="160">
        <f t="shared" si="48"/>
        <v>1210489.599199999</v>
      </c>
      <c r="BI40" s="160">
        <f t="shared" si="48"/>
        <v>1239056.5343999988</v>
      </c>
      <c r="BJ40" s="160">
        <f t="shared" si="48"/>
        <v>1267623.4695999988</v>
      </c>
      <c r="BK40" s="160">
        <f t="shared" si="48"/>
        <v>1296190.4047999987</v>
      </c>
      <c r="BL40" s="160">
        <f t="shared" si="48"/>
        <v>1324757.3399999987</v>
      </c>
      <c r="BM40" s="160">
        <f t="shared" si="48"/>
        <v>1353324.2751999986</v>
      </c>
      <c r="BN40" s="171">
        <f>BM40</f>
        <v>1353324.2751999986</v>
      </c>
    </row>
    <row r="41" spans="1:16" ht="12.75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M41" s="173"/>
      <c r="N41" s="173"/>
      <c r="O41" s="173"/>
      <c r="P41" s="173"/>
    </row>
    <row r="42" spans="1:16" ht="12.7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M42" s="174"/>
      <c r="N42" s="174"/>
      <c r="O42" s="174"/>
      <c r="P42" s="174"/>
    </row>
    <row r="43" spans="1:16" ht="15.75">
      <c r="A43" s="175" t="s">
        <v>143</v>
      </c>
      <c r="B43" s="62" t="s">
        <v>185</v>
      </c>
      <c r="C43" s="62" t="s">
        <v>144</v>
      </c>
      <c r="D43" s="62" t="s">
        <v>145</v>
      </c>
      <c r="E43" s="62" t="s">
        <v>146</v>
      </c>
      <c r="F43" s="62" t="s">
        <v>147</v>
      </c>
      <c r="G43" s="172"/>
      <c r="H43" s="172"/>
      <c r="I43" s="172"/>
      <c r="J43" s="172"/>
      <c r="K43" s="172"/>
      <c r="M43" s="176"/>
      <c r="N43" s="176"/>
      <c r="O43" s="176"/>
      <c r="P43" s="176"/>
    </row>
    <row r="44" spans="1:16" ht="14.25">
      <c r="A44" s="177" t="s">
        <v>186</v>
      </c>
      <c r="B44" s="178">
        <f>N4</f>
        <v>0</v>
      </c>
      <c r="C44" s="178">
        <f>AA4</f>
        <v>0</v>
      </c>
      <c r="D44" s="178">
        <f>AN4</f>
        <v>0</v>
      </c>
      <c r="E44" s="178">
        <f>BA4</f>
        <v>0</v>
      </c>
      <c r="F44" s="178"/>
      <c r="G44" s="172"/>
      <c r="H44" s="172"/>
      <c r="I44" s="172"/>
      <c r="J44" s="172"/>
      <c r="K44" s="172"/>
      <c r="M44" s="176"/>
      <c r="N44" s="176"/>
      <c r="O44" s="176"/>
      <c r="P44" s="176"/>
    </row>
    <row r="45" spans="1:11" ht="12.75">
      <c r="A45" s="179" t="s">
        <v>178</v>
      </c>
      <c r="B45" s="178">
        <f>N5</f>
        <v>0</v>
      </c>
      <c r="C45" s="178">
        <f>AA5</f>
        <v>0</v>
      </c>
      <c r="D45" s="178">
        <f>AN5</f>
        <v>0</v>
      </c>
      <c r="E45" s="178">
        <f>BA5</f>
        <v>0</v>
      </c>
      <c r="F45" s="178"/>
      <c r="G45" s="172"/>
      <c r="H45" s="172"/>
      <c r="I45" s="172"/>
      <c r="J45" s="172"/>
      <c r="K45" s="172"/>
    </row>
    <row r="46" spans="1:11" ht="12.75">
      <c r="A46" s="179" t="s">
        <v>118</v>
      </c>
      <c r="B46" s="178">
        <f>N6</f>
        <v>307800</v>
      </c>
      <c r="C46" s="178">
        <f>AA6</f>
        <v>376200</v>
      </c>
      <c r="D46" s="178">
        <f>AN6</f>
        <v>376200</v>
      </c>
      <c r="E46" s="178">
        <f>BA6</f>
        <v>376200</v>
      </c>
      <c r="F46" s="178">
        <f>BN6</f>
        <v>376200</v>
      </c>
      <c r="G46" s="172"/>
      <c r="H46" s="172"/>
      <c r="I46" s="172"/>
      <c r="J46" s="172"/>
      <c r="K46" s="172"/>
    </row>
    <row r="47" spans="1:11" ht="12.75">
      <c r="A47" s="179" t="s">
        <v>119</v>
      </c>
      <c r="B47" s="178">
        <f>N7</f>
        <v>35802</v>
      </c>
      <c r="C47" s="178">
        <f>AA7</f>
        <v>43758</v>
      </c>
      <c r="D47" s="178">
        <f>AN7</f>
        <v>43758</v>
      </c>
      <c r="E47" s="178">
        <f>BA7</f>
        <v>43758</v>
      </c>
      <c r="F47" s="178">
        <f>BN7</f>
        <v>43758</v>
      </c>
      <c r="G47" s="172"/>
      <c r="H47" s="172"/>
      <c r="I47" s="172"/>
      <c r="J47" s="172"/>
      <c r="K47" s="172"/>
    </row>
    <row r="48" spans="1:11" ht="14.25">
      <c r="A48" s="177" t="s">
        <v>121</v>
      </c>
      <c r="B48" s="178">
        <f>N9</f>
        <v>477252</v>
      </c>
      <c r="C48" s="178">
        <f>AA9</f>
        <v>583308</v>
      </c>
      <c r="D48" s="178">
        <f>AN9</f>
        <v>583308</v>
      </c>
      <c r="E48" s="178">
        <f>BA9</f>
        <v>583308</v>
      </c>
      <c r="F48" s="178">
        <f>BN9</f>
        <v>583308</v>
      </c>
      <c r="G48" s="172"/>
      <c r="H48" s="172"/>
      <c r="I48" s="172"/>
      <c r="J48" s="172"/>
      <c r="K48" s="180"/>
    </row>
    <row r="49" spans="1:11" ht="14.25">
      <c r="A49" s="181" t="s">
        <v>122</v>
      </c>
      <c r="B49" s="182"/>
      <c r="C49" s="182"/>
      <c r="D49" s="182"/>
      <c r="E49" s="183"/>
      <c r="F49" s="183"/>
      <c r="G49" s="172"/>
      <c r="H49" s="172"/>
      <c r="I49" s="172"/>
      <c r="J49" s="172"/>
      <c r="K49" s="180"/>
    </row>
    <row r="50" spans="1:11" ht="12.75">
      <c r="A50" s="179" t="s">
        <v>123</v>
      </c>
      <c r="B50" s="178">
        <f>N11</f>
        <v>4623.48</v>
      </c>
      <c r="C50" s="178">
        <f>AA11</f>
        <v>5650.919999999999</v>
      </c>
      <c r="D50" s="178">
        <f>AN11</f>
        <v>5650.919999999999</v>
      </c>
      <c r="E50" s="178">
        <f>BA11</f>
        <v>5650.919999999999</v>
      </c>
      <c r="F50" s="178">
        <f>BN11</f>
        <v>5650.919999999999</v>
      </c>
      <c r="G50" s="184"/>
      <c r="H50" s="184"/>
      <c r="I50" s="184"/>
      <c r="J50" s="184"/>
      <c r="K50" s="185"/>
    </row>
    <row r="51" spans="1:11" ht="12.75">
      <c r="A51" s="179" t="s">
        <v>124</v>
      </c>
      <c r="B51" s="178">
        <f>N12</f>
        <v>523.9944</v>
      </c>
      <c r="C51" s="178">
        <f>AA12</f>
        <v>640.4376000000002</v>
      </c>
      <c r="D51" s="178">
        <f>AN12</f>
        <v>640.4376000000002</v>
      </c>
      <c r="E51" s="178">
        <f>BA12</f>
        <v>640.4376000000002</v>
      </c>
      <c r="F51" s="178">
        <f>BN12</f>
        <v>640.4376000000002</v>
      </c>
      <c r="G51" s="184"/>
      <c r="H51" s="184"/>
      <c r="I51" s="184"/>
      <c r="J51" s="184"/>
      <c r="K51" s="185"/>
    </row>
    <row r="52" spans="1:11" ht="12.75">
      <c r="A52" s="179" t="s">
        <v>91</v>
      </c>
      <c r="B52" s="178">
        <f>N13</f>
        <v>2592</v>
      </c>
      <c r="C52" s="178">
        <f>AA13</f>
        <v>3168</v>
      </c>
      <c r="D52" s="178">
        <f>AN13</f>
        <v>3168</v>
      </c>
      <c r="E52" s="178">
        <f>BA13</f>
        <v>3168</v>
      </c>
      <c r="F52" s="178">
        <f>BN13</f>
        <v>3168</v>
      </c>
      <c r="G52" s="184"/>
      <c r="H52" s="184"/>
      <c r="I52" s="184"/>
      <c r="J52" s="184"/>
      <c r="K52" s="185"/>
    </row>
    <row r="53" spans="1:11" ht="12.75">
      <c r="A53" s="179" t="s">
        <v>92</v>
      </c>
      <c r="B53" s="178">
        <f>N14</f>
        <v>1036.8000000000002</v>
      </c>
      <c r="C53" s="178">
        <f>AA14</f>
        <v>1267.1999999999998</v>
      </c>
      <c r="D53" s="178">
        <f>AN14</f>
        <v>1267.1999999999998</v>
      </c>
      <c r="E53" s="178">
        <f>BA14</f>
        <v>1267.1999999999998</v>
      </c>
      <c r="F53" s="178">
        <f>BN14</f>
        <v>1267.1999999999998</v>
      </c>
      <c r="G53" s="184"/>
      <c r="H53" s="184"/>
      <c r="I53" s="184"/>
      <c r="J53" s="184"/>
      <c r="K53" s="185"/>
    </row>
    <row r="54" spans="1:6" ht="12.75">
      <c r="A54" s="179" t="s">
        <v>125</v>
      </c>
      <c r="B54" s="178">
        <f>N15</f>
        <v>19673.280000000006</v>
      </c>
      <c r="C54" s="178">
        <f>AA15</f>
        <v>24045.12000000001</v>
      </c>
      <c r="D54" s="178">
        <f>AN15</f>
        <v>24045.12000000001</v>
      </c>
      <c r="E54" s="178">
        <f>BA15</f>
        <v>24045.12000000001</v>
      </c>
      <c r="F54" s="178">
        <f>BN15</f>
        <v>24045.12000000001</v>
      </c>
    </row>
    <row r="55" spans="1:6" ht="28.5">
      <c r="A55" s="177" t="s">
        <v>126</v>
      </c>
      <c r="B55" s="178">
        <f>N17</f>
        <v>128672.47440000002</v>
      </c>
      <c r="C55" s="178">
        <f>AA17</f>
        <v>157266.35760000002</v>
      </c>
      <c r="D55" s="178">
        <f>AN17</f>
        <v>157266.35760000002</v>
      </c>
      <c r="E55" s="178">
        <f>BA17</f>
        <v>157266.35760000002</v>
      </c>
      <c r="F55" s="178">
        <f>BN17</f>
        <v>157266.35760000002</v>
      </c>
    </row>
    <row r="56" spans="1:6" ht="14.25">
      <c r="A56" s="186" t="s">
        <v>127</v>
      </c>
      <c r="B56" s="182"/>
      <c r="C56" s="182"/>
      <c r="D56" s="182"/>
      <c r="E56" s="183"/>
      <c r="F56" s="183"/>
    </row>
    <row r="57" spans="1:6" ht="12.75">
      <c r="A57" s="179" t="s">
        <v>187</v>
      </c>
      <c r="B57" s="178">
        <f>N19</f>
        <v>4623.4800000000005</v>
      </c>
      <c r="C57" s="178">
        <f>AA19</f>
        <v>4623.4800000000005</v>
      </c>
      <c r="D57" s="178">
        <f>AN19</f>
        <v>4623.4800000000005</v>
      </c>
      <c r="E57" s="178">
        <f>BA19</f>
        <v>4623.4800000000005</v>
      </c>
      <c r="F57" s="178">
        <f>BN19</f>
        <v>4623.4800000000005</v>
      </c>
    </row>
    <row r="58" spans="1:6" ht="12.75">
      <c r="A58" s="179" t="s">
        <v>63</v>
      </c>
      <c r="B58" s="178">
        <f>N16</f>
        <v>100222.92</v>
      </c>
      <c r="C58" s="178">
        <f>AA16</f>
        <v>122494.68</v>
      </c>
      <c r="D58" s="178">
        <f>AN16</f>
        <v>122494.68</v>
      </c>
      <c r="E58" s="178">
        <f>BA16</f>
        <v>122494.68</v>
      </c>
      <c r="F58" s="178">
        <f>BA16</f>
        <v>122494.68</v>
      </c>
    </row>
    <row r="59" spans="1:6" ht="12.75">
      <c r="A59" s="179" t="s">
        <v>188</v>
      </c>
      <c r="B59" s="178">
        <f>N21</f>
        <v>2386.26</v>
      </c>
      <c r="C59" s="178">
        <f>AA21</f>
        <v>2916.5400000000004</v>
      </c>
      <c r="D59" s="178">
        <f>AN21</f>
        <v>2916.5400000000004</v>
      </c>
      <c r="E59" s="178">
        <f>BA21</f>
        <v>2916.5400000000004</v>
      </c>
      <c r="F59" s="178">
        <f>BN21</f>
        <v>2916.5400000000004</v>
      </c>
    </row>
    <row r="60" spans="1:6" ht="12.75">
      <c r="A60" s="179" t="s">
        <v>179</v>
      </c>
      <c r="B60" s="178">
        <f>N23</f>
        <v>6000</v>
      </c>
      <c r="C60" s="178">
        <f>AA23</f>
        <v>6000</v>
      </c>
      <c r="D60" s="178">
        <f>AN23</f>
        <v>6000</v>
      </c>
      <c r="E60" s="178">
        <f>BA23</f>
        <v>6000</v>
      </c>
      <c r="F60" s="178">
        <f>BN23</f>
        <v>6000</v>
      </c>
    </row>
    <row r="61" spans="1:6" ht="12.75">
      <c r="A61" s="179" t="s">
        <v>132</v>
      </c>
      <c r="B61" s="178">
        <f>N24</f>
        <v>900</v>
      </c>
      <c r="C61" s="178">
        <f>AA24</f>
        <v>900</v>
      </c>
      <c r="D61" s="178">
        <f>AN24</f>
        <v>900</v>
      </c>
      <c r="E61" s="178">
        <f>BA24</f>
        <v>900</v>
      </c>
      <c r="F61" s="178">
        <f>BN24</f>
        <v>900</v>
      </c>
    </row>
    <row r="62" spans="1:6" ht="12.75">
      <c r="A62" s="179" t="s">
        <v>134</v>
      </c>
      <c r="B62" s="178">
        <f>N26</f>
        <v>2400</v>
      </c>
      <c r="C62" s="178">
        <f>AA26</f>
        <v>2400</v>
      </c>
      <c r="D62" s="178">
        <f>AN26</f>
        <v>2400</v>
      </c>
      <c r="E62" s="178">
        <f>BA26</f>
        <v>2400</v>
      </c>
      <c r="F62" s="178">
        <f>BN26</f>
        <v>2400</v>
      </c>
    </row>
    <row r="63" spans="1:6" ht="14.25">
      <c r="A63" s="177" t="s">
        <v>138</v>
      </c>
      <c r="B63" s="178">
        <f>N30</f>
        <v>78708.14000000001</v>
      </c>
      <c r="C63" s="178">
        <f>AA30</f>
        <v>83238.42000000003</v>
      </c>
      <c r="D63" s="178">
        <f>AN30</f>
        <v>83238.42000000003</v>
      </c>
      <c r="E63" s="178">
        <f>BA30</f>
        <v>83238.42000000003</v>
      </c>
      <c r="F63" s="178">
        <f>BN30</f>
        <v>83238.42000000003</v>
      </c>
    </row>
    <row r="64" spans="1:6" ht="14.25">
      <c r="A64" s="177" t="s">
        <v>140</v>
      </c>
      <c r="B64" s="178">
        <f>N32</f>
        <v>207380.61439999996</v>
      </c>
      <c r="C64" s="178">
        <f>AA32</f>
        <v>240504.77759999994</v>
      </c>
      <c r="D64" s="178">
        <f>AN32</f>
        <v>240504.77759999994</v>
      </c>
      <c r="E64" s="178">
        <f>BA32</f>
        <v>240504.77759999994</v>
      </c>
      <c r="F64" s="178">
        <f>BN32</f>
        <v>240504.77759999994</v>
      </c>
    </row>
    <row r="65" spans="1:6" ht="14.25">
      <c r="A65" s="177" t="s">
        <v>189</v>
      </c>
      <c r="B65" s="187">
        <f>N34</f>
        <v>269871.3856</v>
      </c>
      <c r="C65" s="187">
        <f>AA34</f>
        <v>342803.2224</v>
      </c>
      <c r="D65" s="187">
        <f>AN34</f>
        <v>342803.2224</v>
      </c>
      <c r="E65" s="187">
        <f>BA34</f>
        <v>342803.2224</v>
      </c>
      <c r="F65" s="187">
        <f>BN34</f>
        <v>342803.2224</v>
      </c>
    </row>
    <row r="66" spans="1:6" ht="12.75">
      <c r="A66" s="188"/>
      <c r="B66" s="189">
        <f>N35</f>
        <v>0</v>
      </c>
      <c r="C66" s="189">
        <f>AA35</f>
        <v>0</v>
      </c>
      <c r="D66" s="189">
        <f>AN35</f>
        <v>0</v>
      </c>
      <c r="E66" s="190">
        <f>BA35</f>
        <v>0</v>
      </c>
      <c r="F66" s="190">
        <f>BB35</f>
        <v>0</v>
      </c>
    </row>
    <row r="67" spans="1:6" ht="63">
      <c r="A67" s="170" t="s">
        <v>184</v>
      </c>
      <c r="B67" s="160">
        <f>N40</f>
        <v>-17888.614400000017</v>
      </c>
      <c r="C67" s="160">
        <f>AA40</f>
        <v>324914.608</v>
      </c>
      <c r="D67" s="160">
        <f>AN40</f>
        <v>667717.8303999997</v>
      </c>
      <c r="E67" s="160">
        <f>BA40</f>
        <v>1010521.0527999991</v>
      </c>
      <c r="F67" s="160">
        <f>BN40</f>
        <v>1353324.2751999986</v>
      </c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</sheetData>
  <sheetProtection/>
  <mergeCells count="5">
    <mergeCell ref="BB1:BM1"/>
    <mergeCell ref="B1:M1"/>
    <mergeCell ref="O1:Z1"/>
    <mergeCell ref="AB1:AM1"/>
    <mergeCell ref="AO1:AZ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8" sqref="A38"/>
    </sheetView>
  </sheetViews>
  <sheetFormatPr defaultColWidth="11.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Павел</cp:lastModifiedBy>
  <dcterms:created xsi:type="dcterms:W3CDTF">2010-06-10T07:25:44Z</dcterms:created>
  <dcterms:modified xsi:type="dcterms:W3CDTF">2010-06-10T07:26:31Z</dcterms:modified>
  <cp:category/>
  <cp:version/>
  <cp:contentType/>
  <cp:contentStatus/>
</cp:coreProperties>
</file>